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927368CF-8A70-48B0-8D67-DB393C7D4C0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osto sudader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9" i="1"/>
  <c r="F30" i="1"/>
  <c r="F31" i="1"/>
  <c r="G31" i="1" s="1"/>
  <c r="F32" i="1"/>
  <c r="G32" i="1" s="1"/>
  <c r="F33" i="1"/>
  <c r="G33" i="1" s="1"/>
  <c r="F34" i="1"/>
  <c r="G34" i="1" s="1"/>
  <c r="F27" i="1"/>
  <c r="E31" i="1"/>
  <c r="G30" i="1"/>
  <c r="E30" i="1"/>
  <c r="G29" i="1"/>
  <c r="E28" i="1"/>
  <c r="G27" i="1"/>
  <c r="J15" i="1"/>
  <c r="J16" i="1"/>
  <c r="J17" i="1"/>
  <c r="K17" i="1" s="1"/>
  <c r="J18" i="1"/>
  <c r="J19" i="1"/>
  <c r="J20" i="1"/>
  <c r="K20" i="1" s="1"/>
  <c r="J21" i="1"/>
  <c r="K21" i="1" s="1"/>
  <c r="J14" i="1"/>
  <c r="I21" i="1"/>
  <c r="I20" i="1"/>
  <c r="I19" i="1"/>
  <c r="I18" i="1"/>
  <c r="I17" i="1"/>
  <c r="I16" i="1"/>
  <c r="I15" i="1"/>
  <c r="I14" i="1"/>
  <c r="H15" i="1"/>
  <c r="H16" i="1"/>
  <c r="H17" i="1"/>
  <c r="H18" i="1"/>
  <c r="H19" i="1"/>
  <c r="H20" i="1"/>
  <c r="H21" i="1"/>
  <c r="H14" i="1"/>
  <c r="F15" i="1"/>
  <c r="F16" i="1"/>
  <c r="F17" i="1"/>
  <c r="F18" i="1"/>
  <c r="F19" i="1"/>
  <c r="G19" i="1" s="1"/>
  <c r="F20" i="1"/>
  <c r="G20" i="1" s="1"/>
  <c r="F21" i="1"/>
  <c r="G21" i="1" s="1"/>
  <c r="F14" i="1"/>
  <c r="G14" i="1" s="1"/>
  <c r="P3" i="1"/>
  <c r="P4" i="1"/>
  <c r="P5" i="1"/>
  <c r="P6" i="1"/>
  <c r="P7" i="1"/>
  <c r="P8" i="1"/>
  <c r="P9" i="1"/>
  <c r="P2" i="1"/>
  <c r="K19" i="1"/>
  <c r="K18" i="1"/>
  <c r="K16" i="1"/>
  <c r="K15" i="1"/>
  <c r="K14" i="1"/>
  <c r="G18" i="1"/>
  <c r="G17" i="1"/>
  <c r="G16" i="1"/>
  <c r="G15" i="1"/>
  <c r="E15" i="1"/>
  <c r="E16" i="1"/>
  <c r="E17" i="1"/>
  <c r="E18" i="1"/>
  <c r="E19" i="1"/>
  <c r="E20" i="1"/>
  <c r="E21" i="1"/>
  <c r="E14" i="1"/>
  <c r="E29" i="1" l="1"/>
  <c r="E27" i="1"/>
  <c r="E33" i="1"/>
  <c r="E32" i="1"/>
  <c r="E34" i="1"/>
</calcChain>
</file>

<file path=xl/sharedStrings.xml><?xml version="1.0" encoding="utf-8"?>
<sst xmlns="http://schemas.openxmlformats.org/spreadsheetml/2006/main" count="238" uniqueCount="56">
  <si>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</si>
  <si>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</si>
  <si>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</si>
  <si>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</si>
  <si>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</si>
  <si>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</si>
  <si>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</si>
  <si>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</si>
  <si>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</si>
  <si>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</si>
  <si>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</si>
  <si>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</si>
  <si>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</si>
  <si>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</si>
  <si>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</si>
  <si>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CONTROLE</t>
  </si>
  <si>
    <t>STATUS</t>
  </si>
  <si>
    <t>CALVESAT</t>
  </si>
  <si>
    <t>IMAGEN</t>
  </si>
  <si>
    <t>UBICACION</t>
  </si>
  <si>
    <t>MIN</t>
  </si>
  <si>
    <t>MAX</t>
  </si>
  <si>
    <t>BON809</t>
  </si>
  <si>
    <t>SUDADERA THE DOG FACE #1</t>
  </si>
  <si>
    <t>ROPA</t>
  </si>
  <si>
    <t>JAURIA-B</t>
  </si>
  <si>
    <t>PERROS Y GATOS</t>
  </si>
  <si>
    <t>BON809.jpg</t>
  </si>
  <si>
    <t>P ALTA</t>
  </si>
  <si>
    <t>BON810</t>
  </si>
  <si>
    <t>SUDADERA THE DOG FACE #2</t>
  </si>
  <si>
    <t>BON810.jpg</t>
  </si>
  <si>
    <t>BON811</t>
  </si>
  <si>
    <t>SUDADERA THE DOG FACE #3</t>
  </si>
  <si>
    <t>BON811.jpg</t>
  </si>
  <si>
    <t>BON812</t>
  </si>
  <si>
    <t>SUDADERA THE DOG FACE #4</t>
  </si>
  <si>
    <t>BON812.jpg</t>
  </si>
  <si>
    <t>BON813</t>
  </si>
  <si>
    <t>SUDADERA THE DOG FACE #5</t>
  </si>
  <si>
    <t>BON813.jpg</t>
  </si>
  <si>
    <t>BON814</t>
  </si>
  <si>
    <t>SUDADERA THE DOG FACE #6</t>
  </si>
  <si>
    <t>BON814.jpg</t>
  </si>
  <si>
    <t>BON815</t>
  </si>
  <si>
    <t>SUDADERA THE DOG FACE #7</t>
  </si>
  <si>
    <t>BON815.jpg</t>
  </si>
  <si>
    <t>BON816</t>
  </si>
  <si>
    <t>SUDADERA THE DOG FACE #8</t>
  </si>
  <si>
    <t>BON816.jpg</t>
  </si>
  <si>
    <t>sin iva</t>
  </si>
  <si>
    <t>con iva</t>
  </si>
  <si>
    <t>medico + 8%</t>
  </si>
  <si>
    <t>costo</t>
  </si>
  <si>
    <t>publico</t>
  </si>
  <si>
    <t>medico sug bonepets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</si>
</sst>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opLeftCell="A22" zoomScale="80" zoomScaleNormal="80" workbookViewId="0">
      <selection activeCell="I30" sqref="I30"/>
    </sheetView>
  </sheetViews>
  <sheetFormatPr baseColWidth="10" defaultColWidth="8.7265625" defaultRowHeight="14.5" x14ac:dyDescent="0.35"/>
  <cols>
    <col min="3" max="3" width="25.6328125" bestFit="1" customWidth="1"/>
    <col min="4" max="4" width="12.453125" bestFit="1" customWidth="1"/>
    <col min="5" max="5" width="11.1796875" bestFit="1" customWidth="1"/>
  </cols>
  <sheetData>
    <row r="1" spans="1:2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/>
      <c r="Q1" s="1"/>
      <c r="R1" s="1"/>
      <c r="S1" s="1"/>
      <c r="T1" s="1"/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</row>
    <row r="2" spans="1:27" x14ac:dyDescent="0.35">
      <c r="A2" t="s">
        <v>22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42.83</v>
      </c>
      <c r="K2">
        <v>42.83</v>
      </c>
      <c r="L2">
        <v>68.53</v>
      </c>
      <c r="M2">
        <v>16</v>
      </c>
      <c r="N2">
        <v>0</v>
      </c>
      <c r="O2">
        <v>33.112000000000002</v>
      </c>
      <c r="P2" s="2">
        <f>100-(O2*100/J2)</f>
        <v>22.689703478869944</v>
      </c>
      <c r="Q2" s="2"/>
      <c r="R2" s="2"/>
      <c r="S2" s="2"/>
      <c r="T2" s="2"/>
      <c r="U2">
        <v>0</v>
      </c>
      <c r="V2">
        <v>1</v>
      </c>
      <c r="W2">
        <v>10131508</v>
      </c>
      <c r="X2" t="s">
        <v>27</v>
      </c>
      <c r="Y2" t="s">
        <v>28</v>
      </c>
      <c r="Z2">
        <v>30</v>
      </c>
      <c r="AA2">
        <v>0</v>
      </c>
    </row>
    <row r="3" spans="1:27" x14ac:dyDescent="0.35">
      <c r="A3" t="s">
        <v>29</v>
      </c>
      <c r="B3" t="s">
        <v>29</v>
      </c>
      <c r="C3" t="s">
        <v>30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>
        <v>49.34</v>
      </c>
      <c r="K3">
        <v>49.34</v>
      </c>
      <c r="L3">
        <v>78.94</v>
      </c>
      <c r="M3">
        <v>16</v>
      </c>
      <c r="N3">
        <v>0</v>
      </c>
      <c r="O3">
        <v>38.624000000000002</v>
      </c>
      <c r="P3" s="2">
        <f t="shared" ref="P3:P9" si="0">100-(O3*100/J3)</f>
        <v>21.718686663964334</v>
      </c>
      <c r="Q3" s="2"/>
      <c r="R3" s="2"/>
      <c r="S3" s="2"/>
      <c r="T3" s="2"/>
      <c r="U3">
        <v>0</v>
      </c>
      <c r="V3">
        <v>1</v>
      </c>
      <c r="W3">
        <v>10131508</v>
      </c>
      <c r="X3" t="s">
        <v>31</v>
      </c>
      <c r="Y3" t="s">
        <v>28</v>
      </c>
      <c r="Z3">
        <v>30</v>
      </c>
      <c r="AA3">
        <v>0</v>
      </c>
    </row>
    <row r="4" spans="1:27" x14ac:dyDescent="0.35">
      <c r="A4" t="s">
        <v>32</v>
      </c>
      <c r="B4" t="s">
        <v>32</v>
      </c>
      <c r="C4" t="s">
        <v>33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54.93</v>
      </c>
      <c r="K4">
        <v>54.93</v>
      </c>
      <c r="L4">
        <v>87.89</v>
      </c>
      <c r="M4">
        <v>16</v>
      </c>
      <c r="N4">
        <v>0</v>
      </c>
      <c r="O4">
        <v>42.760000000000005</v>
      </c>
      <c r="P4" s="2">
        <f t="shared" si="0"/>
        <v>22.155470598944092</v>
      </c>
      <c r="Q4" s="2"/>
      <c r="R4" s="2"/>
      <c r="S4" s="2"/>
      <c r="T4" s="2"/>
      <c r="U4">
        <v>0</v>
      </c>
      <c r="V4">
        <v>1</v>
      </c>
      <c r="W4">
        <v>10131508</v>
      </c>
      <c r="X4" t="s">
        <v>34</v>
      </c>
      <c r="Y4" t="s">
        <v>28</v>
      </c>
      <c r="Z4">
        <v>30</v>
      </c>
      <c r="AA4">
        <v>0</v>
      </c>
    </row>
    <row r="5" spans="1:27" x14ac:dyDescent="0.35">
      <c r="A5" t="s">
        <v>35</v>
      </c>
      <c r="B5" t="s">
        <v>35</v>
      </c>
      <c r="C5" t="s">
        <v>36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59.59</v>
      </c>
      <c r="K5">
        <v>59.59</v>
      </c>
      <c r="L5">
        <v>95.34</v>
      </c>
      <c r="M5">
        <v>16</v>
      </c>
      <c r="N5">
        <v>0</v>
      </c>
      <c r="O5">
        <v>46.207999999999998</v>
      </c>
      <c r="P5" s="2">
        <f t="shared" si="0"/>
        <v>22.45678805168653</v>
      </c>
      <c r="Q5" s="2"/>
      <c r="R5" s="2"/>
      <c r="S5" s="2"/>
      <c r="T5" s="2"/>
      <c r="U5">
        <v>0</v>
      </c>
      <c r="V5">
        <v>1</v>
      </c>
      <c r="W5">
        <v>10131508</v>
      </c>
      <c r="X5" t="s">
        <v>37</v>
      </c>
      <c r="Y5" t="s">
        <v>28</v>
      </c>
      <c r="Z5">
        <v>30</v>
      </c>
      <c r="AA5">
        <v>0</v>
      </c>
    </row>
    <row r="6" spans="1:27" x14ac:dyDescent="0.35">
      <c r="A6" t="s">
        <v>38</v>
      </c>
      <c r="B6" t="s">
        <v>38</v>
      </c>
      <c r="C6" t="s">
        <v>39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64.239999999999995</v>
      </c>
      <c r="K6">
        <v>64.239999999999995</v>
      </c>
      <c r="L6">
        <v>102.78</v>
      </c>
      <c r="M6">
        <v>16</v>
      </c>
      <c r="N6">
        <v>0</v>
      </c>
      <c r="O6">
        <v>49.655999999999999</v>
      </c>
      <c r="P6" s="2">
        <f t="shared" si="0"/>
        <v>22.702366127023666</v>
      </c>
      <c r="Q6" s="2"/>
      <c r="R6" s="2"/>
      <c r="S6" s="2"/>
      <c r="T6" s="2"/>
      <c r="U6">
        <v>0</v>
      </c>
      <c r="V6">
        <v>1</v>
      </c>
      <c r="W6">
        <v>10131508</v>
      </c>
      <c r="X6" t="s">
        <v>40</v>
      </c>
      <c r="Y6" t="s">
        <v>28</v>
      </c>
      <c r="Z6">
        <v>30</v>
      </c>
      <c r="AA6">
        <v>0</v>
      </c>
    </row>
    <row r="7" spans="1:27" x14ac:dyDescent="0.35">
      <c r="A7" t="s">
        <v>41</v>
      </c>
      <c r="B7" t="s">
        <v>41</v>
      </c>
      <c r="C7" t="s">
        <v>42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79.14</v>
      </c>
      <c r="K7">
        <v>79.14</v>
      </c>
      <c r="L7">
        <v>126.62</v>
      </c>
      <c r="M7">
        <v>16</v>
      </c>
      <c r="N7">
        <v>0</v>
      </c>
      <c r="O7">
        <v>60.696000000000005</v>
      </c>
      <c r="P7" s="2">
        <f t="shared" si="0"/>
        <v>23.305534495830173</v>
      </c>
      <c r="Q7" s="2"/>
      <c r="R7" s="2"/>
      <c r="S7" s="2"/>
      <c r="T7" s="2"/>
      <c r="U7">
        <v>0</v>
      </c>
      <c r="V7">
        <v>1</v>
      </c>
      <c r="W7">
        <v>10131508</v>
      </c>
      <c r="X7" t="s">
        <v>43</v>
      </c>
      <c r="Y7" t="s">
        <v>28</v>
      </c>
      <c r="Z7">
        <v>30</v>
      </c>
      <c r="AA7">
        <v>0</v>
      </c>
    </row>
    <row r="8" spans="1:27" x14ac:dyDescent="0.35">
      <c r="A8" t="s">
        <v>44</v>
      </c>
      <c r="B8" t="s">
        <v>44</v>
      </c>
      <c r="C8" t="s">
        <v>45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89.38</v>
      </c>
      <c r="K8">
        <v>89.38</v>
      </c>
      <c r="L8">
        <v>143.01</v>
      </c>
      <c r="M8">
        <v>16</v>
      </c>
      <c r="N8">
        <v>0</v>
      </c>
      <c r="O8">
        <v>68.28</v>
      </c>
      <c r="P8" s="2">
        <f t="shared" si="0"/>
        <v>23.607070933094647</v>
      </c>
      <c r="Q8" s="2"/>
      <c r="R8" s="2"/>
      <c r="S8" s="2"/>
      <c r="T8" s="2"/>
      <c r="U8">
        <v>0</v>
      </c>
      <c r="V8">
        <v>1</v>
      </c>
      <c r="W8">
        <v>10131508</v>
      </c>
      <c r="X8" t="s">
        <v>46</v>
      </c>
      <c r="Y8" t="s">
        <v>28</v>
      </c>
      <c r="Z8">
        <v>30</v>
      </c>
      <c r="AA8">
        <v>0</v>
      </c>
    </row>
    <row r="9" spans="1:27" x14ac:dyDescent="0.35">
      <c r="A9" t="s">
        <v>47</v>
      </c>
      <c r="B9" t="s">
        <v>47</v>
      </c>
      <c r="C9" t="s">
        <v>48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97.76</v>
      </c>
      <c r="K9">
        <v>97.76</v>
      </c>
      <c r="L9">
        <v>156.41999999999999</v>
      </c>
      <c r="M9">
        <v>16</v>
      </c>
      <c r="N9">
        <v>0</v>
      </c>
      <c r="O9">
        <v>74.56</v>
      </c>
      <c r="P9" s="2">
        <f t="shared" si="0"/>
        <v>23.731587561374795</v>
      </c>
      <c r="Q9" s="2"/>
      <c r="R9" s="2"/>
      <c r="S9" s="2"/>
      <c r="T9" s="2"/>
      <c r="U9">
        <v>0</v>
      </c>
      <c r="V9">
        <v>1</v>
      </c>
      <c r="W9">
        <v>10131508</v>
      </c>
      <c r="X9" t="s">
        <v>49</v>
      </c>
      <c r="Y9" t="s">
        <v>28</v>
      </c>
      <c r="Z9">
        <v>30</v>
      </c>
      <c r="AA9">
        <v>0</v>
      </c>
    </row>
    <row r="12" spans="1:27" x14ac:dyDescent="0.35">
      <c r="D12" s="6" t="s">
        <v>55</v>
      </c>
      <c r="E12" s="6"/>
      <c r="F12" s="6" t="s">
        <v>52</v>
      </c>
      <c r="G12" s="6"/>
      <c r="H12" s="6" t="s">
        <v>54</v>
      </c>
      <c r="I12" s="6"/>
      <c r="J12" s="6" t="s">
        <v>53</v>
      </c>
      <c r="K12" s="6"/>
    </row>
    <row r="13" spans="1:27" x14ac:dyDescent="0.35">
      <c r="D13" t="s">
        <v>50</v>
      </c>
      <c r="E13" t="s">
        <v>51</v>
      </c>
      <c r="F13" t="s">
        <v>50</v>
      </c>
      <c r="G13" t="s">
        <v>51</v>
      </c>
      <c r="H13" t="s">
        <v>50</v>
      </c>
      <c r="I13" t="s">
        <v>51</v>
      </c>
      <c r="J13" t="s">
        <v>50</v>
      </c>
      <c r="K13" t="s">
        <v>51</v>
      </c>
    </row>
    <row r="14" spans="1:27" x14ac:dyDescent="0.35">
      <c r="C14" t="s">
        <v>23</v>
      </c>
      <c r="D14" s="2">
        <v>41.39</v>
      </c>
      <c r="E14" s="3">
        <f>D14*1.16</f>
        <v>48.0124</v>
      </c>
      <c r="F14" s="4">
        <f>ROUND((D14+(D14*0.08)),2)</f>
        <v>44.7</v>
      </c>
      <c r="G14" s="3">
        <f>F14*1.16</f>
        <v>51.851999999999997</v>
      </c>
      <c r="H14" s="4">
        <f>ROUND((F14+(F14*0.6)),2)</f>
        <v>71.52</v>
      </c>
      <c r="I14" s="3">
        <f>H14*1.16</f>
        <v>82.963199999999986</v>
      </c>
      <c r="J14" s="4">
        <f>ROUND((D14-(D14*0.2)),2)</f>
        <v>33.11</v>
      </c>
      <c r="K14" s="3">
        <f>J14*1.16</f>
        <v>38.407599999999995</v>
      </c>
      <c r="M14">
        <v>42.83</v>
      </c>
    </row>
    <row r="15" spans="1:27" x14ac:dyDescent="0.35">
      <c r="C15" t="s">
        <v>30</v>
      </c>
      <c r="D15" s="2">
        <v>48.28</v>
      </c>
      <c r="E15" s="3">
        <f t="shared" ref="E15:G21" si="1">D15*1.16</f>
        <v>56.004799999999996</v>
      </c>
      <c r="F15" s="4">
        <f t="shared" ref="F15:F21" si="2">ROUND((D15+(D15*0.08)),2)</f>
        <v>52.14</v>
      </c>
      <c r="G15" s="3">
        <f t="shared" si="1"/>
        <v>60.482399999999998</v>
      </c>
      <c r="H15" s="4">
        <f t="shared" ref="H15:H21" si="3">ROUND((F15+(F15*0.6)),2)</f>
        <v>83.42</v>
      </c>
      <c r="I15" s="3">
        <f t="shared" ref="I15" si="4">H15*1.16</f>
        <v>96.767199999999988</v>
      </c>
      <c r="J15" s="4">
        <f t="shared" ref="J15:J21" si="5">ROUND((D15-(D15*0.2)),2)</f>
        <v>38.619999999999997</v>
      </c>
      <c r="K15" s="3">
        <f t="shared" ref="K15" si="6">J15*1.16</f>
        <v>44.799199999999992</v>
      </c>
      <c r="M15">
        <v>49.34</v>
      </c>
    </row>
    <row r="16" spans="1:27" x14ac:dyDescent="0.35">
      <c r="C16" t="s">
        <v>33</v>
      </c>
      <c r="D16" s="2">
        <v>53.45</v>
      </c>
      <c r="E16" s="3">
        <f t="shared" si="1"/>
        <v>62.002000000000002</v>
      </c>
      <c r="F16" s="4">
        <f t="shared" si="2"/>
        <v>57.73</v>
      </c>
      <c r="G16" s="3">
        <f t="shared" si="1"/>
        <v>66.966799999999992</v>
      </c>
      <c r="H16" s="4">
        <f t="shared" si="3"/>
        <v>92.37</v>
      </c>
      <c r="I16" s="3">
        <f t="shared" ref="I16" si="7">H16*1.16</f>
        <v>107.14919999999999</v>
      </c>
      <c r="J16" s="4">
        <f t="shared" si="5"/>
        <v>42.76</v>
      </c>
      <c r="K16" s="3">
        <f t="shared" ref="K16" si="8">J16*1.16</f>
        <v>49.601599999999998</v>
      </c>
      <c r="M16">
        <v>54.93</v>
      </c>
    </row>
    <row r="17" spans="3:13" x14ac:dyDescent="0.35">
      <c r="C17" t="s">
        <v>36</v>
      </c>
      <c r="D17" s="2">
        <v>57.76</v>
      </c>
      <c r="E17" s="3">
        <f t="shared" si="1"/>
        <v>67.001599999999996</v>
      </c>
      <c r="F17" s="4">
        <f t="shared" si="2"/>
        <v>62.38</v>
      </c>
      <c r="G17" s="3">
        <f t="shared" si="1"/>
        <v>72.360799999999998</v>
      </c>
      <c r="H17" s="4">
        <f t="shared" si="3"/>
        <v>99.81</v>
      </c>
      <c r="I17" s="3">
        <f t="shared" ref="I17" si="9">H17*1.16</f>
        <v>115.77959999999999</v>
      </c>
      <c r="J17" s="4">
        <f t="shared" si="5"/>
        <v>46.21</v>
      </c>
      <c r="K17" s="3">
        <f t="shared" ref="K17" si="10">J17*1.16</f>
        <v>53.6036</v>
      </c>
      <c r="M17">
        <v>59.59</v>
      </c>
    </row>
    <row r="18" spans="3:13" x14ac:dyDescent="0.35">
      <c r="C18" t="s">
        <v>39</v>
      </c>
      <c r="D18" s="2">
        <v>62.07</v>
      </c>
      <c r="E18" s="3">
        <f t="shared" si="1"/>
        <v>72.001199999999997</v>
      </c>
      <c r="F18" s="4">
        <f t="shared" si="2"/>
        <v>67.040000000000006</v>
      </c>
      <c r="G18" s="3">
        <f t="shared" si="1"/>
        <v>77.766400000000004</v>
      </c>
      <c r="H18" s="4">
        <f t="shared" si="3"/>
        <v>107.26</v>
      </c>
      <c r="I18" s="3">
        <f t="shared" ref="I18" si="11">H18*1.16</f>
        <v>124.4216</v>
      </c>
      <c r="J18" s="4">
        <f t="shared" si="5"/>
        <v>49.66</v>
      </c>
      <c r="K18" s="3">
        <f t="shared" ref="K18" si="12">J18*1.16</f>
        <v>57.605599999999995</v>
      </c>
      <c r="M18">
        <v>64.239999999999995</v>
      </c>
    </row>
    <row r="19" spans="3:13" x14ac:dyDescent="0.35">
      <c r="C19" t="s">
        <v>42</v>
      </c>
      <c r="D19" s="2">
        <v>75.87</v>
      </c>
      <c r="E19" s="3">
        <f t="shared" si="1"/>
        <v>88.009199999999993</v>
      </c>
      <c r="F19" s="4">
        <f t="shared" si="2"/>
        <v>81.94</v>
      </c>
      <c r="G19" s="3">
        <f t="shared" si="1"/>
        <v>95.050399999999996</v>
      </c>
      <c r="H19" s="4">
        <f t="shared" si="3"/>
        <v>131.1</v>
      </c>
      <c r="I19" s="3">
        <f t="shared" ref="I19" si="13">H19*1.16</f>
        <v>152.07599999999999</v>
      </c>
      <c r="J19" s="4">
        <f t="shared" si="5"/>
        <v>60.7</v>
      </c>
      <c r="K19" s="3">
        <f t="shared" ref="K19" si="14">J19*1.16</f>
        <v>70.411999999999992</v>
      </c>
      <c r="M19">
        <v>79.14</v>
      </c>
    </row>
    <row r="20" spans="3:13" x14ac:dyDescent="0.35">
      <c r="C20" t="s">
        <v>45</v>
      </c>
      <c r="D20" s="2">
        <v>85.35</v>
      </c>
      <c r="E20" s="3">
        <f t="shared" si="1"/>
        <v>99.005999999999986</v>
      </c>
      <c r="F20" s="4">
        <f t="shared" si="2"/>
        <v>92.18</v>
      </c>
      <c r="G20" s="3">
        <f t="shared" si="1"/>
        <v>106.9288</v>
      </c>
      <c r="H20" s="4">
        <f t="shared" si="3"/>
        <v>147.49</v>
      </c>
      <c r="I20" s="3">
        <f t="shared" ref="I20" si="15">H20*1.16</f>
        <v>171.08840000000001</v>
      </c>
      <c r="J20" s="4">
        <f t="shared" si="5"/>
        <v>68.28</v>
      </c>
      <c r="K20" s="3">
        <f t="shared" ref="K20" si="16">J20*1.16</f>
        <v>79.204799999999992</v>
      </c>
      <c r="M20">
        <v>89.38</v>
      </c>
    </row>
    <row r="21" spans="3:13" x14ac:dyDescent="0.35">
      <c r="C21" t="s">
        <v>48</v>
      </c>
      <c r="D21" s="2">
        <v>93.2</v>
      </c>
      <c r="E21" s="3">
        <f t="shared" si="1"/>
        <v>108.11199999999999</v>
      </c>
      <c r="F21" s="4">
        <f t="shared" si="2"/>
        <v>100.66</v>
      </c>
      <c r="G21" s="3">
        <f t="shared" si="1"/>
        <v>116.76559999999999</v>
      </c>
      <c r="H21" s="4">
        <f t="shared" si="3"/>
        <v>161.06</v>
      </c>
      <c r="I21" s="3">
        <f t="shared" ref="I21" si="17">H21*1.16</f>
        <v>186.8296</v>
      </c>
      <c r="J21" s="4">
        <f t="shared" si="5"/>
        <v>74.56</v>
      </c>
      <c r="K21" s="3">
        <f t="shared" ref="K21" si="18">J21*1.16</f>
        <v>86.489599999999996</v>
      </c>
      <c r="M21">
        <v>97.76</v>
      </c>
    </row>
    <row r="25" spans="3:13" x14ac:dyDescent="0.35">
      <c r="D25" s="7" t="s">
        <v>52</v>
      </c>
      <c r="E25" s="7"/>
      <c r="F25" s="7" t="s">
        <v>53</v>
      </c>
      <c r="G25" s="7"/>
    </row>
    <row r="26" spans="3:13" x14ac:dyDescent="0.35">
      <c r="D26" t="s">
        <v>50</v>
      </c>
      <c r="E26" t="s">
        <v>51</v>
      </c>
      <c r="F26" t="s">
        <v>50</v>
      </c>
      <c r="G26" t="s">
        <v>51</v>
      </c>
    </row>
    <row r="27" spans="3:13" x14ac:dyDescent="0.35">
      <c r="C27" t="s">
        <v>23</v>
      </c>
      <c r="D27" s="4">
        <v>44.7</v>
      </c>
      <c r="E27" s="3">
        <f>D27*1.16</f>
        <v>51.851999999999997</v>
      </c>
      <c r="F27" s="4">
        <f>D27-(D27*0.3)</f>
        <v>31.290000000000003</v>
      </c>
      <c r="G27" s="3">
        <f>F27*1.16</f>
        <v>36.296399999999998</v>
      </c>
    </row>
    <row r="28" spans="3:13" x14ac:dyDescent="0.35">
      <c r="C28" t="s">
        <v>30</v>
      </c>
      <c r="D28" s="4">
        <v>52.14</v>
      </c>
      <c r="E28" s="3">
        <f t="shared" ref="E28:G28" si="19">D28*1.16</f>
        <v>60.482399999999998</v>
      </c>
      <c r="F28" s="4">
        <f t="shared" ref="F28:F34" si="20">D28-(D28*0.3)</f>
        <v>36.498000000000005</v>
      </c>
      <c r="G28" s="3">
        <f t="shared" ref="G28:G34" si="21">F28*1.16</f>
        <v>42.337680000000006</v>
      </c>
    </row>
    <row r="29" spans="3:13" x14ac:dyDescent="0.35">
      <c r="C29" t="s">
        <v>33</v>
      </c>
      <c r="D29" s="4">
        <v>57.73</v>
      </c>
      <c r="E29" s="3">
        <f t="shared" ref="E29:G29" si="22">D29*1.16</f>
        <v>66.966799999999992</v>
      </c>
      <c r="F29" s="4">
        <f t="shared" si="20"/>
        <v>40.411000000000001</v>
      </c>
      <c r="G29" s="3">
        <f t="shared" si="21"/>
        <v>46.876759999999997</v>
      </c>
    </row>
    <row r="30" spans="3:13" x14ac:dyDescent="0.35">
      <c r="C30" t="s">
        <v>36</v>
      </c>
      <c r="D30" s="4">
        <v>62.38</v>
      </c>
      <c r="E30" s="3">
        <f t="shared" ref="E30:G30" si="23">D30*1.16</f>
        <v>72.360799999999998</v>
      </c>
      <c r="F30" s="4">
        <f t="shared" si="20"/>
        <v>43.666000000000004</v>
      </c>
      <c r="G30" s="3">
        <f t="shared" si="21"/>
        <v>50.652560000000001</v>
      </c>
    </row>
    <row r="31" spans="3:13" x14ac:dyDescent="0.35">
      <c r="C31" t="s">
        <v>39</v>
      </c>
      <c r="D31" s="4">
        <v>67.040000000000006</v>
      </c>
      <c r="E31" s="3">
        <f t="shared" ref="E31:G31" si="24">D31*1.16</f>
        <v>77.766400000000004</v>
      </c>
      <c r="F31" s="4">
        <f t="shared" si="20"/>
        <v>46.928000000000004</v>
      </c>
      <c r="G31" s="3">
        <f t="shared" si="21"/>
        <v>54.436480000000003</v>
      </c>
    </row>
    <row r="32" spans="3:13" x14ac:dyDescent="0.35">
      <c r="C32" t="s">
        <v>42</v>
      </c>
      <c r="D32" s="4">
        <v>81.94</v>
      </c>
      <c r="E32" s="3">
        <f t="shared" ref="E32:G32" si="25">D32*1.16</f>
        <v>95.050399999999996</v>
      </c>
      <c r="F32" s="4">
        <f t="shared" si="20"/>
        <v>57.358000000000004</v>
      </c>
      <c r="G32" s="3">
        <f t="shared" si="21"/>
        <v>66.53528</v>
      </c>
    </row>
    <row r="33" spans="3:7" x14ac:dyDescent="0.35">
      <c r="C33" t="s">
        <v>45</v>
      </c>
      <c r="D33" s="4">
        <v>92.18</v>
      </c>
      <c r="E33" s="3">
        <f t="shared" ref="E33:G33" si="26">D33*1.16</f>
        <v>106.9288</v>
      </c>
      <c r="F33" s="4">
        <f t="shared" si="20"/>
        <v>64.52600000000001</v>
      </c>
      <c r="G33" s="3">
        <f t="shared" si="21"/>
        <v>74.850160000000002</v>
      </c>
    </row>
    <row r="34" spans="3:7" x14ac:dyDescent="0.35">
      <c r="C34" t="s">
        <v>48</v>
      </c>
      <c r="D34" s="4">
        <v>100.66</v>
      </c>
      <c r="E34" s="3">
        <f t="shared" ref="E34:G34" si="27">D34*1.16</f>
        <v>116.76559999999999</v>
      </c>
      <c r="F34" s="4">
        <f t="shared" si="20"/>
        <v>70.462000000000003</v>
      </c>
      <c r="G34" s="3">
        <f t="shared" si="21"/>
        <v>81.735919999999993</v>
      </c>
    </row>
  </sheetData>
  <mergeCells count="4">
    <mergeCell ref="D12:E12"/>
    <mergeCell ref="F12:G12"/>
    <mergeCell ref="J12:K12"/>
    <mergeCell ref="H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ACBF-8020-4E77-8B2F-2307478EAF19}">
  <dimension ref="A1:V10"/>
  <sheetViews>
    <sheetView tabSelected="1" zoomScale="90" zoomScaleNormal="90" workbookViewId="0">
      <selection activeCell="G3" sqref="G3"/>
    </sheetView>
  </sheetViews>
  <sheetFormatPr baseColWidth="10" defaultRowHeight="14.5" x14ac:dyDescent="0.35"/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22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44.7</v>
      </c>
      <c r="K2">
        <v>44.7</v>
      </c>
      <c r="L2">
        <v>71.52</v>
      </c>
      <c r="M2">
        <v>16</v>
      </c>
      <c r="N2">
        <v>0</v>
      </c>
      <c r="O2" s="5">
        <v>33.11</v>
      </c>
      <c r="P2">
        <v>0</v>
      </c>
      <c r="Q2">
        <v>1</v>
      </c>
      <c r="R2">
        <v>10131508</v>
      </c>
      <c r="S2" t="s">
        <v>27</v>
      </c>
      <c r="T2" t="s">
        <v>28</v>
      </c>
      <c r="U2">
        <v>30</v>
      </c>
      <c r="V2">
        <v>0</v>
      </c>
    </row>
    <row r="3" spans="1:22" x14ac:dyDescent="0.35">
      <c r="A3" t="s">
        <v>29</v>
      </c>
      <c r="B3" t="s">
        <v>29</v>
      </c>
      <c r="C3" t="s">
        <v>30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>
        <v>52.14</v>
      </c>
      <c r="K3">
        <v>52.14</v>
      </c>
      <c r="L3">
        <v>83.42</v>
      </c>
      <c r="M3">
        <v>16</v>
      </c>
      <c r="N3">
        <v>0</v>
      </c>
      <c r="O3" s="5">
        <v>38.619999999999997</v>
      </c>
      <c r="P3">
        <v>0</v>
      </c>
      <c r="Q3">
        <v>1</v>
      </c>
      <c r="R3">
        <v>10131508</v>
      </c>
      <c r="S3" t="s">
        <v>31</v>
      </c>
      <c r="T3" t="s">
        <v>28</v>
      </c>
      <c r="U3">
        <v>30</v>
      </c>
      <c r="V3">
        <v>0</v>
      </c>
    </row>
    <row r="4" spans="1:22" x14ac:dyDescent="0.35">
      <c r="A4" t="s">
        <v>32</v>
      </c>
      <c r="B4" t="s">
        <v>32</v>
      </c>
      <c r="C4" t="s">
        <v>33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57.73</v>
      </c>
      <c r="K4">
        <v>57.73</v>
      </c>
      <c r="L4">
        <v>92.37</v>
      </c>
      <c r="M4">
        <v>16</v>
      </c>
      <c r="N4">
        <v>0</v>
      </c>
      <c r="O4" s="5">
        <v>42.76</v>
      </c>
      <c r="P4">
        <v>0</v>
      </c>
      <c r="Q4">
        <v>1</v>
      </c>
      <c r="R4">
        <v>10131508</v>
      </c>
      <c r="S4" t="s">
        <v>34</v>
      </c>
      <c r="T4" t="s">
        <v>28</v>
      </c>
      <c r="U4">
        <v>30</v>
      </c>
      <c r="V4">
        <v>0</v>
      </c>
    </row>
    <row r="5" spans="1:22" x14ac:dyDescent="0.35">
      <c r="A5" t="s">
        <v>35</v>
      </c>
      <c r="B5" t="s">
        <v>35</v>
      </c>
      <c r="C5" t="s">
        <v>36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62.38</v>
      </c>
      <c r="K5">
        <v>62.38</v>
      </c>
      <c r="L5">
        <v>99.81</v>
      </c>
      <c r="M5">
        <v>16</v>
      </c>
      <c r="N5">
        <v>0</v>
      </c>
      <c r="O5" s="5">
        <v>46.21</v>
      </c>
      <c r="P5">
        <v>0</v>
      </c>
      <c r="Q5">
        <v>1</v>
      </c>
      <c r="R5">
        <v>10131508</v>
      </c>
      <c r="S5" t="s">
        <v>37</v>
      </c>
      <c r="T5" t="s">
        <v>28</v>
      </c>
      <c r="U5">
        <v>30</v>
      </c>
      <c r="V5">
        <v>0</v>
      </c>
    </row>
    <row r="6" spans="1:22" x14ac:dyDescent="0.35">
      <c r="A6" t="s">
        <v>38</v>
      </c>
      <c r="B6" t="s">
        <v>38</v>
      </c>
      <c r="C6" t="s">
        <v>39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67.040000000000006</v>
      </c>
      <c r="K6">
        <v>67.040000000000006</v>
      </c>
      <c r="L6">
        <v>107.26</v>
      </c>
      <c r="M6">
        <v>16</v>
      </c>
      <c r="N6">
        <v>0</v>
      </c>
      <c r="O6" s="5">
        <v>49.66</v>
      </c>
      <c r="P6">
        <v>0</v>
      </c>
      <c r="Q6">
        <v>1</v>
      </c>
      <c r="R6">
        <v>10131508</v>
      </c>
      <c r="S6" t="s">
        <v>40</v>
      </c>
      <c r="T6" t="s">
        <v>28</v>
      </c>
      <c r="U6">
        <v>30</v>
      </c>
      <c r="V6">
        <v>0</v>
      </c>
    </row>
    <row r="7" spans="1:22" x14ac:dyDescent="0.35">
      <c r="A7" t="s">
        <v>41</v>
      </c>
      <c r="B7" t="s">
        <v>41</v>
      </c>
      <c r="C7" t="s">
        <v>42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81.94</v>
      </c>
      <c r="K7">
        <v>81.94</v>
      </c>
      <c r="L7">
        <v>131.1</v>
      </c>
      <c r="M7">
        <v>16</v>
      </c>
      <c r="N7">
        <v>0</v>
      </c>
      <c r="O7" s="5">
        <v>60.7</v>
      </c>
      <c r="P7">
        <v>0</v>
      </c>
      <c r="Q7">
        <v>1</v>
      </c>
      <c r="R7">
        <v>10131508</v>
      </c>
      <c r="S7" t="s">
        <v>43</v>
      </c>
      <c r="T7" t="s">
        <v>28</v>
      </c>
      <c r="U7">
        <v>30</v>
      </c>
      <c r="V7">
        <v>0</v>
      </c>
    </row>
    <row r="8" spans="1:22" x14ac:dyDescent="0.35">
      <c r="A8" t="s">
        <v>44</v>
      </c>
      <c r="B8" t="s">
        <v>44</v>
      </c>
      <c r="C8" t="s">
        <v>45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92.18</v>
      </c>
      <c r="K8">
        <v>92.18</v>
      </c>
      <c r="L8">
        <v>147.49</v>
      </c>
      <c r="M8">
        <v>16</v>
      </c>
      <c r="N8">
        <v>0</v>
      </c>
      <c r="O8" s="5">
        <v>68.28</v>
      </c>
      <c r="P8">
        <v>0</v>
      </c>
      <c r="Q8">
        <v>1</v>
      </c>
      <c r="R8">
        <v>10131508</v>
      </c>
      <c r="S8" t="s">
        <v>46</v>
      </c>
      <c r="T8" t="s">
        <v>28</v>
      </c>
      <c r="U8">
        <v>30</v>
      </c>
      <c r="V8">
        <v>0</v>
      </c>
    </row>
    <row r="9" spans="1:22" x14ac:dyDescent="0.35">
      <c r="A9" t="s">
        <v>47</v>
      </c>
      <c r="B9" t="s">
        <v>47</v>
      </c>
      <c r="C9" t="s">
        <v>48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100.66</v>
      </c>
      <c r="K9">
        <v>100.66</v>
      </c>
      <c r="L9">
        <v>161.06</v>
      </c>
      <c r="M9">
        <v>16</v>
      </c>
      <c r="N9">
        <v>0</v>
      </c>
      <c r="O9" s="5">
        <v>74.56</v>
      </c>
      <c r="P9">
        <v>0</v>
      </c>
      <c r="Q9">
        <v>1</v>
      </c>
      <c r="R9">
        <v>10131508</v>
      </c>
      <c r="S9" t="s">
        <v>49</v>
      </c>
      <c r="T9" t="s">
        <v>28</v>
      </c>
      <c r="U9">
        <v>30</v>
      </c>
      <c r="V9">
        <v>0</v>
      </c>
    </row>
    <row r="10" spans="1:22" x14ac:dyDescent="0.35">
      <c r="O1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 sudaderas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2025-12-30T19:57:14Z</dcterms:created>
  <dcterms:modified xsi:type="dcterms:W3CDTF">2025-12-30T20:37:34Z</dcterms:modified>
  <cp:category/>
</cp:coreProperties>
</file>