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AURIA\OneDrive\Documentos\BITACORAS LALO\CODERI\"/>
    </mc:Choice>
  </mc:AlternateContent>
  <xr:revisionPtr revIDLastSave="0" documentId="13_ncr:1_{DE52D756-48FB-40D8-B9A6-7D10958760F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RODUCTO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" i="1" l="1"/>
  <c r="I5" i="1" s="1"/>
  <c r="G5" i="1"/>
  <c r="L5" i="1"/>
  <c r="L4" i="1"/>
  <c r="H4" i="1"/>
  <c r="I4" i="1" s="1"/>
  <c r="H3" i="1"/>
  <c r="I3" i="1" s="1"/>
  <c r="G4" i="1"/>
  <c r="G3" i="1"/>
  <c r="L3" i="1"/>
  <c r="L2" i="1"/>
  <c r="H2" i="1"/>
  <c r="I2" i="1" s="1"/>
  <c r="G2" i="1"/>
</calcChain>
</file>

<file path=xl/sharedStrings.xml><?xml version="1.0" encoding="utf-8"?>
<sst xmlns="http://schemas.openxmlformats.org/spreadsheetml/2006/main" count="37" uniqueCount="28">
  <si>
    <t>CODIGO</t>
  </si>
  <si>
    <t>CB</t>
  </si>
  <si>
    <t>NOMBRE_PRODUCTO</t>
  </si>
  <si>
    <t>DESCRIPCION</t>
  </si>
  <si>
    <t>FABRICANTE</t>
  </si>
  <si>
    <t>LINEA</t>
  </si>
  <si>
    <t>PRECIO_VENTA</t>
  </si>
  <si>
    <t>PRECIO_DISTRIBUIDOR</t>
  </si>
  <si>
    <t>PRECIO_PUBLICO</t>
  </si>
  <si>
    <t>IVA</t>
  </si>
  <si>
    <t>IEPS</t>
  </si>
  <si>
    <t>COSTO</t>
  </si>
  <si>
    <t>OFERTA</t>
  </si>
  <si>
    <t>STATUS</t>
  </si>
  <si>
    <t>CLAVESAT</t>
  </si>
  <si>
    <t>IMAGEN</t>
  </si>
  <si>
    <t>UBICACION</t>
  </si>
  <si>
    <t xml:space="preserve">BELLEZA E HIGIENE </t>
  </si>
  <si>
    <t>JAURIA-C</t>
  </si>
  <si>
    <t>PERROS Y GATOS</t>
  </si>
  <si>
    <t>FL9861</t>
  </si>
  <si>
    <t>FL9862</t>
  </si>
  <si>
    <t>FL9863</t>
  </si>
  <si>
    <t>FL9854</t>
  </si>
  <si>
    <t xml:space="preserve">TAPETE REFRESCANTE XCH AQUA COOL </t>
  </si>
  <si>
    <t xml:space="preserve">TAPETE REFRESCANTE CH AQUA COOL </t>
  </si>
  <si>
    <t xml:space="preserve">TAPETE REFRESCANTE MED AQUA COOL </t>
  </si>
  <si>
    <t xml:space="preserve">TAPETE REFRESCANTE GDE AQUA COOL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</si>
</sst>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"/>
  <sheetViews>
    <sheetView tabSelected="1" workbookViewId="0">
      <selection activeCell="H6" sqref="H6"/>
    </sheetView>
  </sheetViews>
  <sheetFormatPr baseColWidth="10" defaultColWidth="9.140625" defaultRowHeight="15" x14ac:dyDescent="0.25"/>
  <cols>
    <col min="1" max="1" width="8.140625" bestFit="1" customWidth="1"/>
    <col min="2" max="2" width="14" bestFit="1" customWidth="1"/>
    <col min="3" max="3" width="43.140625" bestFit="1" customWidth="1"/>
    <col min="4" max="4" width="17.7109375" bestFit="1" customWidth="1"/>
    <col min="5" max="5" width="12" bestFit="1" customWidth="1"/>
    <col min="6" max="6" width="15.7109375" bestFit="1" customWidth="1"/>
    <col min="7" max="7" width="14.42578125" bestFit="1" customWidth="1"/>
    <col min="8" max="8" width="21" bestFit="1" customWidth="1"/>
    <col min="9" max="9" width="16.140625" bestFit="1" customWidth="1"/>
    <col min="10" max="10" width="4.140625" bestFit="1" customWidth="1"/>
    <col min="11" max="11" width="4.7109375" bestFit="1" customWidth="1"/>
    <col min="12" max="12" width="7" bestFit="1" customWidth="1"/>
    <col min="13" max="13" width="7.85546875" bestFit="1" customWidth="1"/>
    <col min="14" max="14" width="7.5703125" bestFit="1" customWidth="1"/>
    <col min="15" max="15" width="9.85546875" bestFit="1" customWidth="1"/>
    <col min="16" max="16" width="10.7109375" bestFit="1" customWidth="1"/>
    <col min="17" max="17" width="11" bestFit="1" customWidth="1"/>
  </cols>
  <sheetData>
    <row r="1" spans="1:17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 x14ac:dyDescent="0.25">
      <c r="A2" s="1" t="s">
        <v>20</v>
      </c>
      <c r="C2" s="1" t="s">
        <v>24</v>
      </c>
      <c r="D2" s="1" t="s">
        <v>17</v>
      </c>
      <c r="E2" t="s">
        <v>18</v>
      </c>
      <c r="F2" t="s">
        <v>19</v>
      </c>
      <c r="G2">
        <f>ROUND((83/1.16),2)</f>
        <v>71.55</v>
      </c>
      <c r="H2">
        <f>ROUND((83/1.16),2)</f>
        <v>71.55</v>
      </c>
      <c r="I2">
        <f>ROUND((H2+(H2*0.6)),2)</f>
        <v>114.48</v>
      </c>
      <c r="L2">
        <f>ROUND((82/1.16)-((82/1.16)*0.18),2)</f>
        <v>57.97</v>
      </c>
      <c r="M2">
        <v>0</v>
      </c>
      <c r="N2">
        <v>1</v>
      </c>
      <c r="O2">
        <v>11101511</v>
      </c>
    </row>
    <row r="3" spans="1:17" x14ac:dyDescent="0.25">
      <c r="A3" s="1" t="s">
        <v>21</v>
      </c>
      <c r="C3" s="1" t="s">
        <v>25</v>
      </c>
      <c r="D3" s="1" t="s">
        <v>17</v>
      </c>
      <c r="E3" t="s">
        <v>18</v>
      </c>
      <c r="F3" t="s">
        <v>19</v>
      </c>
      <c r="G3">
        <f>ROUND((126/1.16),2)</f>
        <v>108.62</v>
      </c>
      <c r="H3">
        <f>ROUND((126/1.16),2)</f>
        <v>108.62</v>
      </c>
      <c r="I3">
        <f t="shared" ref="I3:I5" si="0">ROUND((H3+(H3*0.6)),2)</f>
        <v>173.79</v>
      </c>
      <c r="L3">
        <f>ROUND((125/1.16)-((125/1.16)*0.18),2)</f>
        <v>88.36</v>
      </c>
      <c r="M3">
        <v>0</v>
      </c>
      <c r="N3">
        <v>1</v>
      </c>
      <c r="O3">
        <v>11101511</v>
      </c>
    </row>
    <row r="4" spans="1:17" x14ac:dyDescent="0.25">
      <c r="A4" s="1" t="s">
        <v>22</v>
      </c>
      <c r="C4" s="1" t="s">
        <v>26</v>
      </c>
      <c r="D4" s="1" t="s">
        <v>17</v>
      </c>
      <c r="E4" t="s">
        <v>18</v>
      </c>
      <c r="F4" t="s">
        <v>19</v>
      </c>
      <c r="G4">
        <f>ROUND((184/1.16),2)</f>
        <v>158.62</v>
      </c>
      <c r="H4">
        <f>ROUND((184/1.16),2)</f>
        <v>158.62</v>
      </c>
      <c r="I4">
        <f t="shared" si="0"/>
        <v>253.79</v>
      </c>
      <c r="L4">
        <f>ROUND((183/1.16)-((183/1.16)*0.18),2)</f>
        <v>129.36000000000001</v>
      </c>
      <c r="M4">
        <v>0</v>
      </c>
      <c r="N4">
        <v>1</v>
      </c>
      <c r="O4">
        <v>11101511</v>
      </c>
    </row>
    <row r="5" spans="1:17" x14ac:dyDescent="0.25">
      <c r="A5" s="1" t="s">
        <v>23</v>
      </c>
      <c r="C5" s="1" t="s">
        <v>27</v>
      </c>
      <c r="D5" s="1" t="s">
        <v>17</v>
      </c>
      <c r="E5" t="s">
        <v>18</v>
      </c>
      <c r="F5" t="s">
        <v>19</v>
      </c>
      <c r="G5">
        <f>ROUND((364/1.16),2)</f>
        <v>313.79000000000002</v>
      </c>
      <c r="H5">
        <f>ROUND((364/1.16),2)</f>
        <v>313.79000000000002</v>
      </c>
      <c r="I5">
        <f t="shared" si="0"/>
        <v>502.06</v>
      </c>
      <c r="L5">
        <f>ROUND((363/1.16)-((363/1.16)*0.18),2)</f>
        <v>256.60000000000002</v>
      </c>
      <c r="M5">
        <v>0</v>
      </c>
      <c r="N5">
        <v>1</v>
      </c>
      <c r="O5">
        <v>11101511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PRODUCTOS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Catalogo Productos</dc:title>
  <dc:subject>Productos</dc:subject>
  <dc:creator>Moises Sanchez</dc:creator>
  <cp:keywords>office PHPExcel php</cp:keywords>
  <dc:description>Catálogo de productps</dc:description>
  <cp:lastModifiedBy>adriana hernandez</cp:lastModifiedBy>
  <dcterms:created xsi:type="dcterms:W3CDTF">2024-04-03T18:29:36Z</dcterms:created>
  <dcterms:modified xsi:type="dcterms:W3CDTF">2024-04-03T20:37:11Z</dcterms:modified>
  <cp:category>Update File</cp:category>
</cp:coreProperties>
</file>