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BONEPETS/"/>
    </mc:Choice>
  </mc:AlternateContent>
  <xr:revisionPtr revIDLastSave="1075" documentId="8_{E9EDE4AD-31D3-4E3A-A4EF-FA475BB91BCB}" xr6:coauthVersionLast="47" xr6:coauthVersionMax="47" xr10:uidLastSave="{BB88132B-6C2B-4A68-B7C4-6CC2CD752F65}"/>
  <bookViews>
    <workbookView xWindow="-110" yWindow="-110" windowWidth="19420" windowHeight="10300" activeTab="2" xr2:uid="{5B7231DB-0FA2-4723-8E61-375662E7674E}"/>
  </bookViews>
  <sheets>
    <sheet name="Hoja1" sheetId="1" r:id="rId1"/>
    <sheet name="ALTAS" sheetId="2" r:id="rId2"/>
    <sheet name="ALTA SUETER" sheetId="10" r:id="rId3"/>
    <sheet name="pedido 131023" sheetId="5" r:id="rId4"/>
    <sheet name="pedido 301023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F108" i="1"/>
  <c r="G108" i="1"/>
  <c r="H108" i="1"/>
  <c r="E108" i="1"/>
  <c r="F113" i="1"/>
  <c r="G113" i="1"/>
  <c r="H113" i="1"/>
  <c r="E113" i="1"/>
  <c r="E102" i="1"/>
  <c r="I2" i="10" l="1"/>
  <c r="F146" i="1"/>
  <c r="G146" i="1" s="1"/>
  <c r="H146" i="1"/>
  <c r="F145" i="1"/>
  <c r="G145" i="1" s="1"/>
  <c r="H145" i="1"/>
  <c r="F144" i="1"/>
  <c r="G144" i="1" s="1"/>
  <c r="H144" i="1"/>
  <c r="F143" i="1"/>
  <c r="G143" i="1" s="1"/>
  <c r="H143" i="1"/>
  <c r="F142" i="1"/>
  <c r="G142" i="1" s="1"/>
  <c r="H142" i="1"/>
  <c r="F141" i="1"/>
  <c r="G141" i="1" s="1"/>
  <c r="H141" i="1"/>
  <c r="F140" i="1"/>
  <c r="G140" i="1" s="1"/>
  <c r="H140" i="1"/>
  <c r="F139" i="1"/>
  <c r="G139" i="1" s="1"/>
  <c r="H139" i="1"/>
  <c r="F138" i="1"/>
  <c r="G138" i="1" s="1"/>
  <c r="H138" i="1"/>
  <c r="F137" i="1"/>
  <c r="G137" i="1" s="1"/>
  <c r="H137" i="1"/>
  <c r="F136" i="1"/>
  <c r="G136" i="1" s="1"/>
  <c r="H136" i="1"/>
  <c r="F135" i="1"/>
  <c r="G135" i="1" s="1"/>
  <c r="H135" i="1"/>
  <c r="F154" i="1"/>
  <c r="G154" i="1"/>
  <c r="H154" i="1"/>
  <c r="F153" i="1"/>
  <c r="G153" i="1" s="1"/>
  <c r="H153" i="1"/>
  <c r="F152" i="1"/>
  <c r="G152" i="1" s="1"/>
  <c r="H152" i="1"/>
  <c r="F151" i="1"/>
  <c r="G151" i="1" s="1"/>
  <c r="H151" i="1"/>
  <c r="F150" i="1"/>
  <c r="G150" i="1" s="1"/>
  <c r="H150" i="1"/>
  <c r="F149" i="1"/>
  <c r="G149" i="1" s="1"/>
  <c r="H149" i="1"/>
  <c r="F148" i="1"/>
  <c r="G148" i="1" s="1"/>
  <c r="H148" i="1"/>
  <c r="F147" i="1"/>
  <c r="G147" i="1" s="1"/>
  <c r="H147" i="1"/>
  <c r="F134" i="1"/>
  <c r="G134" i="1" s="1"/>
  <c r="H134" i="1"/>
  <c r="F133" i="1"/>
  <c r="G133" i="1" s="1"/>
  <c r="H133" i="1"/>
  <c r="F132" i="1"/>
  <c r="G132" i="1" s="1"/>
  <c r="H132" i="1"/>
  <c r="F131" i="1"/>
  <c r="G131" i="1" s="1"/>
  <c r="H131" i="1"/>
  <c r="F130" i="1"/>
  <c r="G130" i="1" s="1"/>
  <c r="H130" i="1"/>
  <c r="F129" i="1"/>
  <c r="G129" i="1" s="1"/>
  <c r="H129" i="1"/>
  <c r="F128" i="1"/>
  <c r="G128" i="1" s="1"/>
  <c r="H128" i="1"/>
  <c r="F127" i="1"/>
  <c r="G127" i="1" s="1"/>
  <c r="H127" i="1"/>
  <c r="H104" i="1"/>
  <c r="H105" i="1"/>
  <c r="H106" i="1"/>
  <c r="H107" i="1"/>
  <c r="F107" i="1"/>
  <c r="G107" i="1" s="1"/>
  <c r="F106" i="1"/>
  <c r="G106" i="1" s="1"/>
  <c r="F105" i="1"/>
  <c r="G105" i="1" s="1"/>
  <c r="F104" i="1"/>
  <c r="G104" i="1" s="1"/>
  <c r="F103" i="1"/>
  <c r="H103" i="1"/>
  <c r="H98" i="1"/>
  <c r="H99" i="1"/>
  <c r="H100" i="1"/>
  <c r="H101" i="1"/>
  <c r="H114" i="1"/>
  <c r="H109" i="1"/>
  <c r="H110" i="1"/>
  <c r="H111" i="1"/>
  <c r="H112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76" i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/>
  <c r="F115" i="1"/>
  <c r="G115" i="1" s="1"/>
  <c r="F112" i="1"/>
  <c r="G112" i="1" s="1"/>
  <c r="F111" i="1"/>
  <c r="G111" i="1" s="1"/>
  <c r="F110" i="1"/>
  <c r="G110" i="1" s="1"/>
  <c r="F109" i="1"/>
  <c r="G109" i="1" s="1"/>
  <c r="F114" i="1"/>
  <c r="G114" i="1" s="1"/>
  <c r="F101" i="1"/>
  <c r="G101" i="1" s="1"/>
  <c r="F100" i="1"/>
  <c r="G100" i="1" s="1"/>
  <c r="F99" i="1"/>
  <c r="G99" i="1" s="1"/>
  <c r="F98" i="1"/>
  <c r="G98" i="1" s="1"/>
  <c r="F97" i="1"/>
  <c r="G97" i="1" l="1"/>
  <c r="G102" i="1" s="1"/>
  <c r="F102" i="1"/>
  <c r="H102" i="1"/>
  <c r="G103" i="1"/>
  <c r="H62" i="1"/>
  <c r="F50" i="1" l="1"/>
  <c r="G50" i="1" s="1"/>
  <c r="H50" i="1"/>
  <c r="L94" i="2" l="1"/>
  <c r="L93" i="2"/>
  <c r="H91" i="2"/>
  <c r="I91" i="2" s="1"/>
  <c r="L92" i="2"/>
  <c r="H92" i="2"/>
  <c r="I92" i="2" s="1"/>
  <c r="L91" i="2"/>
  <c r="H90" i="2"/>
  <c r="I90" i="2" s="1"/>
  <c r="L89" i="2"/>
  <c r="L87" i="2"/>
  <c r="H86" i="2"/>
  <c r="I86" i="2" s="1"/>
  <c r="L85" i="2"/>
  <c r="H84" i="2"/>
  <c r="I84" i="2" s="1"/>
  <c r="H81" i="2"/>
  <c r="I81" i="2" s="1"/>
  <c r="L77" i="2"/>
  <c r="L76" i="2"/>
  <c r="L74" i="2"/>
  <c r="L73" i="2"/>
  <c r="L71" i="2"/>
  <c r="H70" i="2"/>
  <c r="I70" i="2" s="1"/>
  <c r="L69" i="2"/>
  <c r="H68" i="2"/>
  <c r="I68" i="2" s="1"/>
  <c r="H65" i="2"/>
  <c r="I65" i="2" s="1"/>
  <c r="L61" i="2"/>
  <c r="L60" i="2"/>
  <c r="L58" i="2"/>
  <c r="L57" i="2"/>
  <c r="L55" i="2"/>
  <c r="H54" i="2"/>
  <c r="I54" i="2" s="1"/>
  <c r="L53" i="2"/>
  <c r="H52" i="2"/>
  <c r="I52" i="2" s="1"/>
  <c r="H49" i="2"/>
  <c r="I49" i="2" s="1"/>
  <c r="L47" i="2"/>
  <c r="L45" i="2"/>
  <c r="L44" i="2"/>
  <c r="L42" i="2"/>
  <c r="L90" i="2"/>
  <c r="H89" i="2"/>
  <c r="I89" i="2" s="1"/>
  <c r="L88" i="2"/>
  <c r="H88" i="2"/>
  <c r="I88" i="2" s="1"/>
  <c r="H87" i="2"/>
  <c r="I87" i="2" s="1"/>
  <c r="L86" i="2"/>
  <c r="H85" i="2"/>
  <c r="I85" i="2" s="1"/>
  <c r="L84" i="2"/>
  <c r="L83" i="2"/>
  <c r="H83" i="2"/>
  <c r="I83" i="2" s="1"/>
  <c r="L82" i="2"/>
  <c r="H82" i="2"/>
  <c r="I82" i="2" s="1"/>
  <c r="L81" i="2"/>
  <c r="L80" i="2"/>
  <c r="H80" i="2"/>
  <c r="I80" i="2" s="1"/>
  <c r="L79" i="2"/>
  <c r="H79" i="2"/>
  <c r="I79" i="2" s="1"/>
  <c r="L78" i="2"/>
  <c r="H78" i="2"/>
  <c r="I78" i="2" s="1"/>
  <c r="L75" i="2"/>
  <c r="H75" i="2"/>
  <c r="I75" i="2" s="1"/>
  <c r="H74" i="2"/>
  <c r="I74" i="2" s="1"/>
  <c r="H73" i="2"/>
  <c r="I73" i="2" s="1"/>
  <c r="L72" i="2"/>
  <c r="H72" i="2"/>
  <c r="I72" i="2" s="1"/>
  <c r="H71" i="2"/>
  <c r="I71" i="2" s="1"/>
  <c r="L70" i="2"/>
  <c r="H69" i="2"/>
  <c r="I69" i="2" s="1"/>
  <c r="L68" i="2"/>
  <c r="L67" i="2"/>
  <c r="H67" i="2"/>
  <c r="I67" i="2" s="1"/>
  <c r="L66" i="2"/>
  <c r="H66" i="2"/>
  <c r="I66" i="2" s="1"/>
  <c r="L65" i="2"/>
  <c r="L64" i="2"/>
  <c r="H64" i="2"/>
  <c r="I64" i="2" s="1"/>
  <c r="L63" i="2"/>
  <c r="H63" i="2"/>
  <c r="I63" i="2" s="1"/>
  <c r="L62" i="2"/>
  <c r="H62" i="2"/>
  <c r="I62" i="2" s="1"/>
  <c r="L59" i="2"/>
  <c r="H59" i="2"/>
  <c r="I59" i="2" s="1"/>
  <c r="H58" i="2"/>
  <c r="I58" i="2" s="1"/>
  <c r="H57" i="2"/>
  <c r="I57" i="2" s="1"/>
  <c r="L56" i="2"/>
  <c r="H56" i="2"/>
  <c r="I56" i="2" s="1"/>
  <c r="H55" i="2"/>
  <c r="I55" i="2" s="1"/>
  <c r="L54" i="2"/>
  <c r="H53" i="2"/>
  <c r="I53" i="2" s="1"/>
  <c r="L52" i="2"/>
  <c r="L51" i="2"/>
  <c r="H51" i="2"/>
  <c r="I51" i="2" s="1"/>
  <c r="L50" i="2"/>
  <c r="H50" i="2"/>
  <c r="I50" i="2" s="1"/>
  <c r="L49" i="2"/>
  <c r="L48" i="2"/>
  <c r="H48" i="2"/>
  <c r="I48" i="2" s="1"/>
  <c r="H47" i="2"/>
  <c r="I47" i="2" s="1"/>
  <c r="L46" i="2"/>
  <c r="H46" i="2"/>
  <c r="I46" i="2" s="1"/>
  <c r="L43" i="2"/>
  <c r="H43" i="2"/>
  <c r="I43" i="2" s="1"/>
  <c r="H42" i="2"/>
  <c r="I42" i="2" s="1"/>
  <c r="F90" i="1"/>
  <c r="G90" i="1" s="1"/>
  <c r="F95" i="1"/>
  <c r="G95" i="1" s="1"/>
  <c r="F94" i="1"/>
  <c r="G94" i="1" s="1"/>
  <c r="F93" i="1"/>
  <c r="G93" i="1" s="1"/>
  <c r="F92" i="1"/>
  <c r="G92" i="1" s="1"/>
  <c r="F91" i="1"/>
  <c r="G91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H75" i="1"/>
  <c r="F74" i="1"/>
  <c r="G74" i="1" s="1"/>
  <c r="H74" i="1"/>
  <c r="F73" i="1"/>
  <c r="G73" i="1" s="1"/>
  <c r="H73" i="1"/>
  <c r="F72" i="1"/>
  <c r="G72" i="1" s="1"/>
  <c r="H72" i="1"/>
  <c r="F71" i="1"/>
  <c r="G71" i="1" s="1"/>
  <c r="H71" i="1"/>
  <c r="F70" i="1"/>
  <c r="G70" i="1" s="1"/>
  <c r="H70" i="1"/>
  <c r="F69" i="1"/>
  <c r="G69" i="1" s="1"/>
  <c r="H69" i="1"/>
  <c r="F68" i="1"/>
  <c r="G68" i="1" s="1"/>
  <c r="H68" i="1"/>
  <c r="F67" i="1"/>
  <c r="G67" i="1" s="1"/>
  <c r="H67" i="1"/>
  <c r="F66" i="1"/>
  <c r="G66" i="1" s="1"/>
  <c r="H66" i="1"/>
  <c r="F65" i="1"/>
  <c r="G65" i="1" s="1"/>
  <c r="H65" i="1"/>
  <c r="F64" i="1"/>
  <c r="G64" i="1" s="1"/>
  <c r="H64" i="1"/>
  <c r="F63" i="1"/>
  <c r="G63" i="1" s="1"/>
  <c r="H63" i="1"/>
  <c r="F62" i="1"/>
  <c r="G62" i="1" s="1"/>
  <c r="F61" i="1"/>
  <c r="G61" i="1" s="1"/>
  <c r="H61" i="1"/>
  <c r="F60" i="1"/>
  <c r="G60" i="1" s="1"/>
  <c r="H60" i="1"/>
  <c r="F59" i="1"/>
  <c r="G59" i="1" s="1"/>
  <c r="H59" i="1"/>
  <c r="F58" i="1"/>
  <c r="G58" i="1" s="1"/>
  <c r="H58" i="1"/>
  <c r="F57" i="1"/>
  <c r="G57" i="1" s="1"/>
  <c r="H57" i="1"/>
  <c r="F56" i="1"/>
  <c r="G56" i="1" s="1"/>
  <c r="H56" i="1"/>
  <c r="H55" i="1"/>
  <c r="F55" i="1"/>
  <c r="G55" i="1" s="1"/>
  <c r="H54" i="1"/>
  <c r="F54" i="1"/>
  <c r="G54" i="1" s="1"/>
  <c r="H53" i="1"/>
  <c r="F53" i="1"/>
  <c r="G53" i="1" s="1"/>
  <c r="H52" i="1"/>
  <c r="F52" i="1"/>
  <c r="G52" i="1" s="1"/>
  <c r="H51" i="1"/>
  <c r="F51" i="1"/>
  <c r="G51" i="1" s="1"/>
  <c r="H93" i="2" l="1"/>
  <c r="I93" i="2" s="1"/>
  <c r="H94" i="2"/>
  <c r="I94" i="2" s="1"/>
  <c r="H45" i="2"/>
  <c r="I45" i="2" s="1"/>
  <c r="H61" i="2"/>
  <c r="I61" i="2" s="1"/>
  <c r="H77" i="2"/>
  <c r="I77" i="2" s="1"/>
  <c r="H44" i="2"/>
  <c r="I44" i="2" s="1"/>
  <c r="H60" i="2"/>
  <c r="I60" i="2" s="1"/>
  <c r="H76" i="2"/>
  <c r="I76" i="2" s="1"/>
  <c r="H47" i="1" l="1"/>
  <c r="H48" i="1"/>
  <c r="H49" i="1"/>
  <c r="H46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I3" i="2"/>
  <c r="I6" i="2"/>
  <c r="I7" i="2"/>
  <c r="I8" i="2"/>
  <c r="I9" i="2"/>
  <c r="I10" i="2"/>
  <c r="I11" i="2"/>
  <c r="I14" i="2"/>
  <c r="I15" i="2"/>
  <c r="I16" i="2"/>
  <c r="I17" i="2"/>
  <c r="I18" i="2"/>
  <c r="I19" i="2"/>
  <c r="I22" i="2"/>
  <c r="I23" i="2"/>
  <c r="I24" i="2"/>
  <c r="I25" i="2"/>
  <c r="I26" i="2"/>
  <c r="I27" i="2"/>
  <c r="I30" i="2"/>
  <c r="I31" i="2"/>
  <c r="I32" i="2"/>
  <c r="I33" i="2"/>
  <c r="I34" i="2"/>
  <c r="I35" i="2"/>
  <c r="I38" i="2"/>
  <c r="I39" i="2"/>
  <c r="I40" i="2"/>
  <c r="I41" i="2"/>
  <c r="H3" i="2"/>
  <c r="H4" i="2"/>
  <c r="I4" i="2" s="1"/>
  <c r="H5" i="2"/>
  <c r="I5" i="2" s="1"/>
  <c r="H6" i="2"/>
  <c r="H7" i="2"/>
  <c r="H8" i="2"/>
  <c r="H9" i="2"/>
  <c r="H10" i="2"/>
  <c r="H11" i="2"/>
  <c r="H12" i="2"/>
  <c r="I12" i="2" s="1"/>
  <c r="H13" i="2"/>
  <c r="I13" i="2" s="1"/>
  <c r="H14" i="2"/>
  <c r="H15" i="2"/>
  <c r="H16" i="2"/>
  <c r="H17" i="2"/>
  <c r="H18" i="2"/>
  <c r="H19" i="2"/>
  <c r="H20" i="2"/>
  <c r="I20" i="2" s="1"/>
  <c r="H21" i="2"/>
  <c r="I21" i="2" s="1"/>
  <c r="H22" i="2"/>
  <c r="H23" i="2"/>
  <c r="H24" i="2"/>
  <c r="H25" i="2"/>
  <c r="H26" i="2"/>
  <c r="H27" i="2"/>
  <c r="H28" i="2"/>
  <c r="I28" i="2" s="1"/>
  <c r="H29" i="2"/>
  <c r="I29" i="2" s="1"/>
  <c r="H30" i="2"/>
  <c r="H31" i="2"/>
  <c r="H32" i="2"/>
  <c r="H33" i="2"/>
  <c r="H34" i="2"/>
  <c r="H35" i="2"/>
  <c r="H36" i="2"/>
  <c r="I36" i="2" s="1"/>
  <c r="H37" i="2"/>
  <c r="I37" i="2" s="1"/>
  <c r="H38" i="2"/>
  <c r="H39" i="2"/>
  <c r="H40" i="2"/>
  <c r="H41" i="2"/>
  <c r="H2" i="2"/>
  <c r="I2" i="2" s="1"/>
  <c r="L2" i="2"/>
  <c r="F49" i="1" l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9" i="1"/>
  <c r="G9" i="1" s="1"/>
  <c r="F8" i="1"/>
  <c r="G8" i="1" s="1"/>
  <c r="F7" i="1"/>
  <c r="G7" i="1" s="1"/>
  <c r="F6" i="1"/>
  <c r="G6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3" i="1"/>
  <c r="G3" i="1" s="1"/>
  <c r="F4" i="1"/>
  <c r="G4" i="1" s="1"/>
  <c r="F5" i="1"/>
  <c r="G5" i="1" s="1"/>
  <c r="F2" i="1"/>
  <c r="G2" i="1" s="1"/>
</calcChain>
</file>

<file path=xl/sharedStrings.xml><?xml version="1.0" encoding="utf-8"?>
<sst xmlns="http://schemas.openxmlformats.org/spreadsheetml/2006/main" count="1248" uniqueCount="349">
  <si>
    <t>BON313</t>
  </si>
  <si>
    <t>BON314</t>
  </si>
  <si>
    <t>BON315</t>
  </si>
  <si>
    <t>BON-J-IGLU</t>
  </si>
  <si>
    <t>CAMA IGLU #1</t>
  </si>
  <si>
    <t>CAMA IGLU #2</t>
  </si>
  <si>
    <t>CAMA IGLU #3</t>
  </si>
  <si>
    <t>CODIGO</t>
  </si>
  <si>
    <t>PRODUCTO</t>
  </si>
  <si>
    <t>P MEDICO PROVEEDOR</t>
  </si>
  <si>
    <t>PRECIO MED JAURIA</t>
  </si>
  <si>
    <t>SIN IVA</t>
  </si>
  <si>
    <t>BON1033</t>
  </si>
  <si>
    <t>BON1034</t>
  </si>
  <si>
    <t>BON1035</t>
  </si>
  <si>
    <t>BON-J-IGLUT</t>
  </si>
  <si>
    <t>CAMA IGLU TIGGER #1</t>
  </si>
  <si>
    <t>CAMA IGLU TIGGER #2</t>
  </si>
  <si>
    <t>CAMA IGLU TIGGER #3</t>
  </si>
  <si>
    <t>JUEGO CAMA IGLU TIGGER 3 PZA</t>
  </si>
  <si>
    <t>JUEGO CAMA IGLU 3 PZA</t>
  </si>
  <si>
    <t>CAMA IGLU MICKEY #1</t>
  </si>
  <si>
    <t>CAMA IGLU MICKEY #2</t>
  </si>
  <si>
    <t>CAMA IGLU MICKEY #3</t>
  </si>
  <si>
    <t>JUEGO CAMA IGLU MICKEY 3 PZA</t>
  </si>
  <si>
    <t>BON1036</t>
  </si>
  <si>
    <t>BON1037</t>
  </si>
  <si>
    <t>BON1038</t>
  </si>
  <si>
    <t>BON-J-IGLUMC</t>
  </si>
  <si>
    <t>BON1071</t>
  </si>
  <si>
    <t>BON1072</t>
  </si>
  <si>
    <t>BON1073</t>
  </si>
  <si>
    <t>BON-J-IGLUDO</t>
  </si>
  <si>
    <t>CAMA IGLU DOG #1</t>
  </si>
  <si>
    <t>CAMA IGLU DOG #2</t>
  </si>
  <si>
    <t>CAMA IGLU DOG #3</t>
  </si>
  <si>
    <t>JUEGO CAMA IGLU DOG 3 PZA</t>
  </si>
  <si>
    <t>CAMA IGLU MINNIE #1</t>
  </si>
  <si>
    <t>CAMA IGLU MINNIE #2</t>
  </si>
  <si>
    <t>CAMA IGLU MINNIE #3</t>
  </si>
  <si>
    <t>JUEGO CAMA IGLU MINNIE 3 PZA</t>
  </si>
  <si>
    <t>BON-J-IGLUMN</t>
  </si>
  <si>
    <t>CAMA IGLU PIG #1</t>
  </si>
  <si>
    <t>CAMA IGLU PIG #2</t>
  </si>
  <si>
    <t>CAMA IGLU PIG #3</t>
  </si>
  <si>
    <t>JUEGO CAMA IGLU PIG 3 PZA</t>
  </si>
  <si>
    <t>BON-J-IGLUPIG</t>
  </si>
  <si>
    <t>BON1042</t>
  </si>
  <si>
    <t>BON1043</t>
  </si>
  <si>
    <t>BON1044</t>
  </si>
  <si>
    <t>BON1039</t>
  </si>
  <si>
    <t>BON1040</t>
  </si>
  <si>
    <t>BON1041</t>
  </si>
  <si>
    <t>BON1045</t>
  </si>
  <si>
    <t>BON1046</t>
  </si>
  <si>
    <t>BON1047</t>
  </si>
  <si>
    <t>CAMA IGLU SULLY #1</t>
  </si>
  <si>
    <t>CAMA IGLU SULLY #2</t>
  </si>
  <si>
    <t>CAMA IGLU SULLY #3</t>
  </si>
  <si>
    <t>BON-J-IGLUSULLY</t>
  </si>
  <si>
    <t>JUEGO CAMA IGLU SULLY 3 PZA</t>
  </si>
  <si>
    <t>CAMA IGLU UNICORNIO #1</t>
  </si>
  <si>
    <t>CAMA IGLU UNICORNIO #2</t>
  </si>
  <si>
    <t>CAMA IGLU UNICORNIO #3</t>
  </si>
  <si>
    <t>JUEGO CAMA IGLU UNICORNIO 3 PZA</t>
  </si>
  <si>
    <t>BON1048</t>
  </si>
  <si>
    <t>BON1049</t>
  </si>
  <si>
    <t>BON1050</t>
  </si>
  <si>
    <t>BON-J-IGLUUNI</t>
  </si>
  <si>
    <t>BON1051</t>
  </si>
  <si>
    <t>BON1052</t>
  </si>
  <si>
    <t>BON1053</t>
  </si>
  <si>
    <t>CAMA IGLU ELMO #1</t>
  </si>
  <si>
    <t>CAMA IGLU ELMO #2</t>
  </si>
  <si>
    <t>CAMA IGLU ELMO #3</t>
  </si>
  <si>
    <t>JUEGO CAMA IGLU ELMO 3 PZA</t>
  </si>
  <si>
    <t>BON-J-IGLUELMO</t>
  </si>
  <si>
    <t>BON1054</t>
  </si>
  <si>
    <t>BON1055</t>
  </si>
  <si>
    <t>BON1056</t>
  </si>
  <si>
    <t>BON-J-IGLUWA</t>
  </si>
  <si>
    <t>CAMA IGLU WAZONSKY #1</t>
  </si>
  <si>
    <t>CAMA IGLU WAZONSKY #2</t>
  </si>
  <si>
    <t>CAMA IGLU WAZONSKY #3</t>
  </si>
  <si>
    <t>JUEGO CAMA IGLU WAZONSKY 3 PZA</t>
  </si>
  <si>
    <t>BON324</t>
  </si>
  <si>
    <t>BON325</t>
  </si>
  <si>
    <t>BON326</t>
  </si>
  <si>
    <t>BON-J-CUBO</t>
  </si>
  <si>
    <t>CAMA CUBO PELUCHE #1</t>
  </si>
  <si>
    <t>CAMA CUBO PELUCHE #2</t>
  </si>
  <si>
    <t>CAMA CUBO PELUCHE #3</t>
  </si>
  <si>
    <t>BON1078</t>
  </si>
  <si>
    <t>BON1079</t>
  </si>
  <si>
    <t>BON1080</t>
  </si>
  <si>
    <t>BON1081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</si>
  <si>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</si>
  <si>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</si>
  <si>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</si>
  <si>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</si>
  <si>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</si>
  <si>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</si>
  <si>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</si>
  <si>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</si>
  <si>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</si>
  <si>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</si>
  <si>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</si>
  <si>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</si>
  <si>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</si>
  <si>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</si>
  <si>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</si>
  <si>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CASAS Y CAMAS</t>
  </si>
  <si>
    <t>PERROS Y GATOS</t>
  </si>
  <si>
    <t>CAMA IGLU SENCILLA #1</t>
  </si>
  <si>
    <t>CAMA IGLU SENCILLA #2</t>
  </si>
  <si>
    <t>CAMA IGLU SENCILLA #3</t>
  </si>
  <si>
    <t>JUEGO CAMA IGLU SENCILLA 3 PZA</t>
  </si>
  <si>
    <t>COLCHON ORTOPEDICO #1</t>
  </si>
  <si>
    <t>COLCHON ORTOPEDICO #2</t>
  </si>
  <si>
    <t>COLCHON ORTOPEDICO #3</t>
  </si>
  <si>
    <t>COLCHON ORTOPEDICO #4</t>
  </si>
  <si>
    <t>BON1026</t>
  </si>
  <si>
    <t>BON1027</t>
  </si>
  <si>
    <t>BON1028</t>
  </si>
  <si>
    <t>BON1029</t>
  </si>
  <si>
    <t>BON1030</t>
  </si>
  <si>
    <t>BON1031</t>
  </si>
  <si>
    <t>BON1032</t>
  </si>
  <si>
    <t>BON1068</t>
  </si>
  <si>
    <t>BON1069</t>
  </si>
  <si>
    <t>BON1070</t>
  </si>
  <si>
    <t>BON1063</t>
  </si>
  <si>
    <t>BON1064</t>
  </si>
  <si>
    <t>BON1065</t>
  </si>
  <si>
    <t>BON1066</t>
  </si>
  <si>
    <t>BON1067</t>
  </si>
  <si>
    <t>BON1058</t>
  </si>
  <si>
    <t>BON1059</t>
  </si>
  <si>
    <t>BON1060</t>
  </si>
  <si>
    <t>BON1061</t>
  </si>
  <si>
    <t>BON1062</t>
  </si>
  <si>
    <t>BON1017</t>
  </si>
  <si>
    <t>BON1018</t>
  </si>
  <si>
    <t>BON1019</t>
  </si>
  <si>
    <t>BON1020</t>
  </si>
  <si>
    <t>BON1003</t>
  </si>
  <si>
    <t>BON1004</t>
  </si>
  <si>
    <t>BON1005</t>
  </si>
  <si>
    <t>BON1006</t>
  </si>
  <si>
    <t xml:space="preserve">BON331 </t>
  </si>
  <si>
    <t xml:space="preserve">BON332 </t>
  </si>
  <si>
    <t xml:space="preserve">BON333 </t>
  </si>
  <si>
    <t xml:space="preserve">BON334 </t>
  </si>
  <si>
    <t xml:space="preserve">BON337 </t>
  </si>
  <si>
    <t xml:space="preserve">BON338 </t>
  </si>
  <si>
    <t xml:space="preserve">BON339 </t>
  </si>
  <si>
    <t xml:space="preserve">BON340 </t>
  </si>
  <si>
    <t>TAPETE LONETA ESTAMPADA #1 60X50</t>
  </si>
  <si>
    <t>TAPETE LONETA ESTAMPADA #2 80X60</t>
  </si>
  <si>
    <t>TAPETE LONETA ESTAMPADA #3 100X80</t>
  </si>
  <si>
    <t>TAPETE LONETA ESTAMPADA #4 120X90</t>
  </si>
  <si>
    <t>CAMA CUADRADA FRENCHY REPELENTE #1</t>
  </si>
  <si>
    <t>CAMA CUADRADA FRENCHY REPELENTE #2</t>
  </si>
  <si>
    <t>CAMA CUADRADA FRENCHY REPELENTE #3</t>
  </si>
  <si>
    <t>CAMA RECTANGULAR YACARD #1</t>
  </si>
  <si>
    <t>CAMA RECTANGULAR YACARD #2</t>
  </si>
  <si>
    <t>CAMA RECTANGULAR YACARD #3</t>
  </si>
  <si>
    <t>CAMA RECTANGULAR YACARD #4</t>
  </si>
  <si>
    <t>CAMA RECTANGULAR COOL CON BORREGA # 1</t>
  </si>
  <si>
    <t>CAMA RECTANGULAR COOL CON BORREGA # 2</t>
  </si>
  <si>
    <t>CAMA RECTANGULAR COOL CON BORREGA # 3</t>
  </si>
  <si>
    <t>CAMA RECTANGULAR COOL CON BORREGA # 4</t>
  </si>
  <si>
    <t>BON-JTAPEL</t>
  </si>
  <si>
    <t>JUEGO TAPETE LONETA ESTAMPADA 4PZA</t>
  </si>
  <si>
    <t>JUEGO CAMA ANTIESTRESS 3 PZA</t>
  </si>
  <si>
    <t>BON-J-CFREN</t>
  </si>
  <si>
    <t>BON-J-ANTI</t>
  </si>
  <si>
    <t>JUEGO CAMA CUADRADA FRENCHY REPELENTE 3PZA</t>
  </si>
  <si>
    <t>BON-J-TFREN</t>
  </si>
  <si>
    <t>JUEGO TAPETE FRENCHY REPELENTE 5 PZA</t>
  </si>
  <si>
    <t>BON-J-TANT</t>
  </si>
  <si>
    <t>JUEGO TAPETE ANTIESTRES 5 PZA</t>
  </si>
  <si>
    <t>TAPETE FRENCHY REPELENTE #1 (40X50)</t>
  </si>
  <si>
    <t>TAPETE FRENCHY REPELENTE #2 (50X60)</t>
  </si>
  <si>
    <t>TAPETE FRENCHY REPELENTE #3 (60X70)</t>
  </si>
  <si>
    <t>TAPETE FRENCHY REPELENTE #4 (70X80)</t>
  </si>
  <si>
    <t>TAPETE FRENCHY REPELENTE #5 (80X100)</t>
  </si>
  <si>
    <t>TAPETE ANTIESTRES #1 (40X50)</t>
  </si>
  <si>
    <t>TAPETE ANTIESTRES #2 (50X60)</t>
  </si>
  <si>
    <t>TAPETE ANTIESTRES #3 (60X70)</t>
  </si>
  <si>
    <t>TAPETE ANTIESTRES #4 (70X80)</t>
  </si>
  <si>
    <t>TAPETE ANTIESTRES #5 (80X100)</t>
  </si>
  <si>
    <t>BON-J-YACARD</t>
  </si>
  <si>
    <t>JUEGO CAMA RECTANGULAR YACARD 4PZA</t>
  </si>
  <si>
    <t>BON-J-COOLB</t>
  </si>
  <si>
    <t>JUEGO CAMA RECTANGULAR COOL CON BORREGA 4PZA</t>
  </si>
  <si>
    <t>JUEGO CAMA RECTANGULAR EXPLORER NEON 4PZA</t>
  </si>
  <si>
    <t>CAMA RECTANGULAR EXPLORER # 1  MATE 30*50</t>
  </si>
  <si>
    <t>CAMA RECTANGULAR EXPLORER # 2  MATE 40*60</t>
  </si>
  <si>
    <t>CAMA RECTANGULAR EXPLORER # 3  MATE 50*70</t>
  </si>
  <si>
    <t>CAMA RECTANGULAR EXPLORER # 4  MATE 60*80</t>
  </si>
  <si>
    <t>CAMA RECTANGULAR EXPLORER # 1  NEON</t>
  </si>
  <si>
    <t>CAMA RECTANGULAR EXPLORER # 2  NEON</t>
  </si>
  <si>
    <t>CAMA RECTANGULAR EXPLORER # 3  NEON</t>
  </si>
  <si>
    <t>CAMA RECTANGULAR EXPLORER # 4  NEON</t>
  </si>
  <si>
    <t>CAMA ANTIESTRESS # 1 (45X45)</t>
  </si>
  <si>
    <t>CAMA ANTIESTRESS # 2 (60X60)</t>
  </si>
  <si>
    <t>CAMA ANTIESTRESS # 3 (70X70)</t>
  </si>
  <si>
    <t>BON-J-REXM</t>
  </si>
  <si>
    <t>BON-J-REXN</t>
  </si>
  <si>
    <t>JUEGO CAMA RECTANGULAR EXPLORER MATE 4PZA</t>
  </si>
  <si>
    <t>JUEGO DE CAMA CUBO PELUCHE 3 pza</t>
  </si>
  <si>
    <t>JUEGO DE CAMA CUBO PELUCHE 3pza</t>
  </si>
  <si>
    <t>JUEGO COLCHON ORTOPEDICO 4 pza</t>
  </si>
  <si>
    <t>CANT</t>
  </si>
  <si>
    <t>pedido 131023</t>
  </si>
  <si>
    <t>JAURIA-B</t>
  </si>
  <si>
    <t>Codigo</t>
  </si>
  <si>
    <t>Producto</t>
  </si>
  <si>
    <t>faltan</t>
  </si>
  <si>
    <t>no rosa</t>
  </si>
  <si>
    <t>pedido 301003</t>
  </si>
  <si>
    <t>CAMA IGLU MICKEY</t>
  </si>
  <si>
    <t>CAMA IGLU MINNIE</t>
  </si>
  <si>
    <t>CAMA RECTANGULAR YACARD</t>
  </si>
  <si>
    <t>COLCHON ORTOPEDICO</t>
  </si>
  <si>
    <t>1 JUEGO</t>
  </si>
  <si>
    <t>2 JUEGO</t>
  </si>
  <si>
    <t>3 JUEGO</t>
  </si>
  <si>
    <r>
      <t xml:space="preserve">2 </t>
    </r>
    <r>
      <rPr>
        <b/>
        <sz val="11"/>
        <color rgb="FFFF0000"/>
        <rFont val="Calibri"/>
        <family val="2"/>
        <scheme val="minor"/>
      </rPr>
      <t>PIEZA</t>
    </r>
  </si>
  <si>
    <r>
      <t>TAPETE LONETA ESTAMPADA</t>
    </r>
    <r>
      <rPr>
        <sz val="11"/>
        <color rgb="FFFF0000"/>
        <rFont val="Calibri"/>
        <family val="2"/>
        <scheme val="minor"/>
      </rPr>
      <t xml:space="preserve"> #1 </t>
    </r>
  </si>
  <si>
    <t>BON1012</t>
  </si>
  <si>
    <t>BON1013</t>
  </si>
  <si>
    <t>BON1014</t>
  </si>
  <si>
    <t>BON1015</t>
  </si>
  <si>
    <t>BON1016</t>
  </si>
  <si>
    <t>BON483</t>
  </si>
  <si>
    <t>COBIJA CON BORREGA</t>
  </si>
  <si>
    <t>BON1026P</t>
  </si>
  <si>
    <t>BON1027P</t>
  </si>
  <si>
    <t>BON1028P</t>
  </si>
  <si>
    <t>BON1029P</t>
  </si>
  <si>
    <t>TAPETE PELUCHE #1</t>
  </si>
  <si>
    <t>TAPETE PELUCHE #2</t>
  </si>
  <si>
    <t>TAPETE PELUCHE #3</t>
  </si>
  <si>
    <t>TAPETE PELUCHE #4</t>
  </si>
  <si>
    <t>SUETER CARDIGAN #1</t>
  </si>
  <si>
    <t>SUETER CARDIGAN #2</t>
  </si>
  <si>
    <t>SUETER CARDIGAN #3</t>
  </si>
  <si>
    <t>SUETER CARDIGAN #4</t>
  </si>
  <si>
    <t>SUETER CARDIGAN #5</t>
  </si>
  <si>
    <t>SUETER CARDIGAN #6</t>
  </si>
  <si>
    <t>SUETER CARDIGAN #7</t>
  </si>
  <si>
    <t>SUETER CARDIGAN #8</t>
  </si>
  <si>
    <t>SUETER CARDIGAN #9</t>
  </si>
  <si>
    <t>SUETER CARDIGAN #10</t>
  </si>
  <si>
    <t>SUETER CARDIGAN #11</t>
  </si>
  <si>
    <t>SUETER CARDIGAN #12</t>
  </si>
  <si>
    <t>BON50B</t>
  </si>
  <si>
    <t>BON51B</t>
  </si>
  <si>
    <t>BON52B</t>
  </si>
  <si>
    <t>BON53B</t>
  </si>
  <si>
    <t>BON54B</t>
  </si>
  <si>
    <t>BON55B</t>
  </si>
  <si>
    <t>BON56B</t>
  </si>
  <si>
    <t>BON57B</t>
  </si>
  <si>
    <t>BON58B</t>
  </si>
  <si>
    <t>BON59B</t>
  </si>
  <si>
    <t>BON60B</t>
  </si>
  <si>
    <t>BON61B</t>
  </si>
  <si>
    <t>COSTO SIN IVA</t>
  </si>
  <si>
    <t>MEDICO SIN IVA</t>
  </si>
  <si>
    <t>BON300B</t>
  </si>
  <si>
    <t>BON301B</t>
  </si>
  <si>
    <t>BON302B</t>
  </si>
  <si>
    <t>BON303B</t>
  </si>
  <si>
    <t>BON304B</t>
  </si>
  <si>
    <t>CAMA REDONDA PELUCHE  #1</t>
  </si>
  <si>
    <t>CAMA REDONDA PELUCHE  #2</t>
  </si>
  <si>
    <t>CAMA REDONDA PELUCHE  #3</t>
  </si>
  <si>
    <t>CAMA REDONDA PELUCHE  #4</t>
  </si>
  <si>
    <t>CAMA REDONDA PELUCHE  #5</t>
  </si>
  <si>
    <t>CAMA REDONDA ESCOCES #1 BORREGA COLOR</t>
  </si>
  <si>
    <t>CAMA REDONDA ESCOCES #2 BORREGA COLOR</t>
  </si>
  <si>
    <t>CAMA REDONDA ESCOCES #3 BORREGA COLOR</t>
  </si>
  <si>
    <t>CAMA REDONDA ESCOCES #4 BORREGA COLOR</t>
  </si>
  <si>
    <t>CAMA REDONDA ESCOCES #5 BORREGA COLOR</t>
  </si>
  <si>
    <t>SUETER CARDIGAN CON BORREGA FUSIONADO #1</t>
  </si>
  <si>
    <t>SUETER CARDIGAN CON BORREGA FUSIONADO #2</t>
  </si>
  <si>
    <t>SUETER CARDIGAN CON BORREGA FUSIONADO #3</t>
  </si>
  <si>
    <t>SUETER CARDIGAN CON BORREGA FUSIONADO #4</t>
  </si>
  <si>
    <t>SUETER CARDIGAN CON BORREGA FUSIONADO #5</t>
  </si>
  <si>
    <t>SUETER CARDIGAN CON BORREGA FUSIONADO #6</t>
  </si>
  <si>
    <t>SUETER CARDIGAN CON BORREGA FUSIONADO #7</t>
  </si>
  <si>
    <t>SUETER CARDIGAN CON BORREGA FUSIONADO #8</t>
  </si>
  <si>
    <t>BON710</t>
  </si>
  <si>
    <t>BON711</t>
  </si>
  <si>
    <t>BON712</t>
  </si>
  <si>
    <t>BON713</t>
  </si>
  <si>
    <t>BON714</t>
  </si>
  <si>
    <t>BON715</t>
  </si>
  <si>
    <t>BON716</t>
  </si>
  <si>
    <t>BON717</t>
  </si>
  <si>
    <t>CHAMARRA SCHOOL #1</t>
  </si>
  <si>
    <t>CHAMARRA SCHOOL #2</t>
  </si>
  <si>
    <t>CHAMARRA SCHOOL #3</t>
  </si>
  <si>
    <t>CHAMARRA SCHOOL #4</t>
  </si>
  <si>
    <t>CHAMARRA SCHOOL #5</t>
  </si>
  <si>
    <t>CHAMARRA SCHOOL #6</t>
  </si>
  <si>
    <t>CHAMARRA SCHOOL #7</t>
  </si>
  <si>
    <t>CHAMARRA SCHOOL #8</t>
  </si>
  <si>
    <t>BON391</t>
  </si>
  <si>
    <t>BON392</t>
  </si>
  <si>
    <t>BON393</t>
  </si>
  <si>
    <t>BON394</t>
  </si>
  <si>
    <t>BON395</t>
  </si>
  <si>
    <t>BON396</t>
  </si>
  <si>
    <t>BON397</t>
  </si>
  <si>
    <t>BON398</t>
  </si>
  <si>
    <t>SUETER ACRILAN ROMBOS CON BORREGA #1</t>
  </si>
  <si>
    <t>SUETER ACRILAN ROMBOS CON BORREGA #2</t>
  </si>
  <si>
    <t>SUETER ACRILAN ROMBOS CON BORREGA #3</t>
  </si>
  <si>
    <t>SUETER ACRILAN ROMBOS CON BORREGA #4</t>
  </si>
  <si>
    <t>SUETER ACRILAN ROMBOS CON BORREGA #5</t>
  </si>
  <si>
    <t>SUETER ACRILAN ROMBOS CON BORREGA #6</t>
  </si>
  <si>
    <t>SUETER ACRILAN ROMBOS CON BORREGA #7</t>
  </si>
  <si>
    <t>SUETER ACRILAN ROMBOS CON BORREGA #8</t>
  </si>
  <si>
    <t>SUETER ACRILAN ROMBOS CON BORREGA #9</t>
  </si>
  <si>
    <t>SUETER ACRILAN ROMBOS CON BORREGA #10</t>
  </si>
  <si>
    <t>SUETER ACRILAN ROMBOS CON BORREGA #11</t>
  </si>
  <si>
    <t>SUETER ACRILAN ROMBOS CON BORREGA #12</t>
  </si>
  <si>
    <t>BON751</t>
  </si>
  <si>
    <t>BON752</t>
  </si>
  <si>
    <t>BON753</t>
  </si>
  <si>
    <t>BON754</t>
  </si>
  <si>
    <t>BON755</t>
  </si>
  <si>
    <t>BON756</t>
  </si>
  <si>
    <t>BON757</t>
  </si>
  <si>
    <t>BON758</t>
  </si>
  <si>
    <t>BON759</t>
  </si>
  <si>
    <t>BON760</t>
  </si>
  <si>
    <t>BON761</t>
  </si>
  <si>
    <t>BON762</t>
  </si>
  <si>
    <t>JUEGO CAMA REDONDA PELUCHE  5 PZA</t>
  </si>
  <si>
    <t>BON-J-REDESC</t>
  </si>
  <si>
    <t>BON-J-REDPEL</t>
  </si>
  <si>
    <t>JUEGO CAMA REDONDA ESCOCES  5 PZA</t>
  </si>
  <si>
    <t>JUEGO TAPETE PELUCHE 4 PZA</t>
  </si>
  <si>
    <t>BON-J-TAPPEL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</si>
</sst>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43" fontId="0" fillId="0" borderId="0" xfId="0" applyNumberFormat="1"/>
    <xf numFmtId="0" fontId="2" fillId="0" borderId="0" xfId="0" applyFont="1"/>
    <xf numFmtId="0" fontId="0" fillId="2" borderId="0" xfId="0" applyFill="1"/>
    <xf numFmtId="0" fontId="0" fillId="3" borderId="0" xfId="0" applyFill="1"/>
    <xf numFmtId="43" fontId="0" fillId="3" borderId="0" xfId="0" applyNumberFormat="1" applyFill="1"/>
    <xf numFmtId="0" fontId="2" fillId="3" borderId="0" xfId="0" applyFont="1" applyFill="1"/>
    <xf numFmtId="0" fontId="0" fillId="4" borderId="0" xfId="0" applyFill="1"/>
    <xf numFmtId="43" fontId="0" fillId="0" borderId="0" xfId="1" applyFont="1"/>
    <xf numFmtId="43" fontId="0" fillId="3" borderId="0" xfId="1" applyFont="1" applyFill="1"/>
    <xf numFmtId="43" fontId="4" fillId="0" borderId="0" xfId="0" applyNumberFormat="1" applyFont="1"/>
    <xf numFmtId="43" fontId="0" fillId="4" borderId="0" xfId="0" applyNumberFormat="1" applyFill="1"/>
    <xf numFmtId="43" fontId="0" fillId="0" borderId="0" xfId="1" applyFont="1" applyFill="1"/>
    <xf numFmtId="0" fontId="2" fillId="0" borderId="0" xfId="0" applyFont="1" applyAlignment="1">
      <alignment horizontal="right"/>
    </xf>
    <xf numFmtId="43" fontId="2" fillId="0" borderId="0" xfId="1" applyFont="1" applyFill="1"/>
    <xf numFmtId="43" fontId="2" fillId="2" borderId="0" xfId="1" applyFont="1" applyFill="1"/>
    <xf numFmtId="43" fontId="5" fillId="2" borderId="0" xfId="1" applyFont="1" applyFill="1"/>
    <xf numFmtId="43" fontId="5" fillId="3" borderId="0" xfId="1" applyFont="1" applyFill="1"/>
    <xf numFmtId="43" fontId="5" fillId="0" borderId="0" xfId="1" applyFont="1" applyFill="1"/>
    <xf numFmtId="43" fontId="6" fillId="0" borderId="0" xfId="1" applyFont="1" applyFill="1"/>
    <xf numFmtId="43" fontId="7" fillId="0" borderId="0" xfId="0" applyNumberFormat="1" applyFont="1"/>
    <xf numFmtId="43" fontId="6" fillId="3" borderId="0" xfId="1" applyFont="1" applyFill="1"/>
    <xf numFmtId="43" fontId="4" fillId="3" borderId="0" xfId="0" applyNumberFormat="1" applyFont="1" applyFill="1"/>
    <xf numFmtId="0" fontId="0" fillId="5" borderId="0" xfId="0" applyFill="1"/>
    <xf numFmtId="43" fontId="5" fillId="5" borderId="0" xfId="1" applyFont="1" applyFill="1"/>
    <xf numFmtId="43" fontId="2" fillId="5" borderId="0" xfId="1" applyFont="1" applyFill="1"/>
    <xf numFmtId="0" fontId="2" fillId="5" borderId="0" xfId="0" applyFont="1" applyFill="1"/>
    <xf numFmtId="0" fontId="0" fillId="6" borderId="0" xfId="0" applyFill="1"/>
    <xf numFmtId="43" fontId="4" fillId="6" borderId="0" xfId="0" applyNumberFormat="1" applyFont="1" applyFill="1"/>
    <xf numFmtId="43" fontId="0" fillId="6" borderId="0" xfId="0" applyNumberFormat="1" applyFill="1"/>
    <xf numFmtId="0" fontId="8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3" fontId="5" fillId="8" borderId="0" xfId="1" applyFont="1" applyFill="1"/>
    <xf numFmtId="43" fontId="4" fillId="8" borderId="0" xfId="0" applyNumberFormat="1" applyFont="1" applyFill="1"/>
    <xf numFmtId="0" fontId="0" fillId="0" borderId="0" xfId="0" applyFill="1"/>
    <xf numFmtId="0" fontId="2" fillId="0" borderId="0" xfId="0" applyFont="1" applyFill="1"/>
    <xf numFmtId="43" fontId="5" fillId="7" borderId="0" xfId="1" applyFont="1" applyFill="1"/>
    <xf numFmtId="43" fontId="0" fillId="0" borderId="0" xfId="0" applyNumberFormat="1" applyFill="1"/>
    <xf numFmtId="43" fontId="2" fillId="0" borderId="0" xfId="0" applyNumberFormat="1" applyFont="1" applyFill="1"/>
    <xf numFmtId="0" fontId="2" fillId="0" borderId="1" xfId="0" applyFont="1" applyFill="1" applyBorder="1"/>
    <xf numFmtId="43" fontId="6" fillId="0" borderId="1" xfId="1" applyFont="1" applyFill="1" applyBorder="1"/>
    <xf numFmtId="43" fontId="2" fillId="0" borderId="1" xfId="1" applyFont="1" applyFill="1" applyBorder="1"/>
    <xf numFmtId="43" fontId="2" fillId="0" borderId="1" xfId="0" applyNumberFormat="1" applyFont="1" applyFill="1" applyBorder="1"/>
    <xf numFmtId="0" fontId="0" fillId="0" borderId="1" xfId="0" applyFill="1" applyBorder="1"/>
    <xf numFmtId="0" fontId="5" fillId="0" borderId="0" xfId="0" applyFont="1" applyFill="1"/>
    <xf numFmtId="43" fontId="5" fillId="0" borderId="0" xfId="0" applyNumberFormat="1" applyFont="1" applyFill="1"/>
    <xf numFmtId="0" fontId="6" fillId="0" borderId="0" xfId="0" applyFont="1" applyFill="1"/>
    <xf numFmtId="43" fontId="6" fillId="0" borderId="0" xfId="0" applyNumberFormat="1" applyFont="1" applyFill="1"/>
    <xf numFmtId="43" fontId="4" fillId="0" borderId="0" xfId="0" applyNumberFormat="1" applyFont="1" applyFill="1"/>
    <xf numFmtId="43" fontId="7" fillId="0" borderId="0" xfId="0" applyNumberFormat="1" applyFont="1" applyFill="1"/>
    <xf numFmtId="43" fontId="5" fillId="0" borderId="0" xfId="1" applyFont="1" applyFill="1" applyBorder="1"/>
    <xf numFmtId="43" fontId="2" fillId="0" borderId="0" xfId="1" applyFont="1" applyFill="1" applyBorder="1"/>
    <xf numFmtId="0" fontId="0" fillId="0" borderId="0" xfId="0" applyFont="1"/>
    <xf numFmtId="43" fontId="1" fillId="0" borderId="0" xfId="1" applyFont="1" applyFill="1"/>
    <xf numFmtId="0" fontId="0" fillId="3" borderId="0" xfId="0" applyFont="1" applyFill="1"/>
    <xf numFmtId="43" fontId="1" fillId="3" borderId="0" xfId="1" applyFont="1" applyFill="1"/>
    <xf numFmtId="0" fontId="0" fillId="8" borderId="0" xfId="0" applyFont="1" applyFill="1"/>
    <xf numFmtId="43" fontId="1" fillId="8" borderId="0" xfId="1" applyFont="1" applyFill="1"/>
    <xf numFmtId="0" fontId="0" fillId="7" borderId="0" xfId="0" applyFont="1" applyFill="1"/>
    <xf numFmtId="43" fontId="1" fillId="7" borderId="0" xfId="1" applyFont="1" applyFill="1"/>
    <xf numFmtId="0" fontId="0" fillId="0" borderId="0" xfId="0" applyFont="1" applyFill="1"/>
    <xf numFmtId="0" fontId="0" fillId="9" borderId="0" xfId="0" applyFont="1" applyFill="1"/>
    <xf numFmtId="43" fontId="5" fillId="9" borderId="0" xfId="1" applyFont="1" applyFill="1"/>
    <xf numFmtId="43" fontId="1" fillId="9" borderId="0" xfId="1" applyFont="1" applyFill="1"/>
    <xf numFmtId="43" fontId="4" fillId="9" borderId="0" xfId="0" applyNumberFormat="1" applyFont="1" applyFill="1"/>
    <xf numFmtId="43" fontId="4" fillId="3" borderId="0" xfId="1" applyFont="1" applyFill="1"/>
    <xf numFmtId="0" fontId="0" fillId="9" borderId="0" xfId="0" applyFill="1"/>
    <xf numFmtId="43" fontId="2" fillId="9" borderId="0" xfId="1" applyFont="1" applyFill="1"/>
    <xf numFmtId="43" fontId="0" fillId="9" borderId="0" xfId="1" applyFont="1" applyFill="1"/>
    <xf numFmtId="0" fontId="0" fillId="10" borderId="0" xfId="0" applyFont="1" applyFill="1"/>
    <xf numFmtId="0" fontId="0" fillId="10" borderId="0" xfId="0" applyFill="1"/>
    <xf numFmtId="43" fontId="5" fillId="10" borderId="0" xfId="1" applyFont="1" applyFill="1"/>
    <xf numFmtId="43" fontId="2" fillId="10" borderId="0" xfId="1" applyFont="1" applyFill="1"/>
    <xf numFmtId="43" fontId="0" fillId="10" borderId="0" xfId="1" applyFont="1" applyFill="1"/>
    <xf numFmtId="0" fontId="0" fillId="11" borderId="0" xfId="0" applyFont="1" applyFill="1"/>
    <xf numFmtId="0" fontId="0" fillId="11" borderId="0" xfId="0" applyFill="1"/>
    <xf numFmtId="43" fontId="5" fillId="11" borderId="0" xfId="1" applyFont="1" applyFill="1"/>
    <xf numFmtId="43" fontId="2" fillId="11" borderId="0" xfId="1" applyFont="1" applyFill="1"/>
    <xf numFmtId="43" fontId="0" fillId="11" borderId="0" xfId="1" applyFont="1" applyFill="1"/>
    <xf numFmtId="0" fontId="2" fillId="9" borderId="0" xfId="0" applyFont="1" applyFill="1"/>
    <xf numFmtId="43" fontId="6" fillId="9" borderId="0" xfId="1" applyFont="1" applyFill="1"/>
    <xf numFmtId="0" fontId="2" fillId="12" borderId="0" xfId="0" applyFont="1" applyFill="1"/>
    <xf numFmtId="43" fontId="6" fillId="12" borderId="0" xfId="1" applyFont="1" applyFill="1"/>
    <xf numFmtId="43" fontId="2" fillId="12" borderId="0" xfId="1" applyFont="1" applyFill="1"/>
    <xf numFmtId="43" fontId="7" fillId="1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1339850</xdr:colOff>
      <xdr:row>2</xdr:row>
      <xdr:rowOff>158750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F460C6C-00A7-4DF8-AA33-6003E4285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1145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1047750</xdr:colOff>
      <xdr:row>1</xdr:row>
      <xdr:rowOff>323850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C18C340-B9B5-4EF2-978B-539ADE55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1145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2C33-FE7D-4C22-BBF3-ECB8C37E565E}">
  <dimension ref="A1:K154"/>
  <sheetViews>
    <sheetView topLeftCell="A135" zoomScale="70" zoomScaleNormal="70" workbookViewId="0">
      <selection activeCell="H97" sqref="H97:H154"/>
    </sheetView>
  </sheetViews>
  <sheetFormatPr baseColWidth="10" defaultRowHeight="14.5" x14ac:dyDescent="0.35"/>
  <cols>
    <col min="2" max="2" width="20.26953125" bestFit="1" customWidth="1"/>
    <col min="3" max="3" width="2.1796875" customWidth="1"/>
    <col min="4" max="4" width="56.7265625" bestFit="1" customWidth="1"/>
    <col min="5" max="5" width="21.453125" style="18" bestFit="1" customWidth="1"/>
    <col min="6" max="6" width="19.1796875" style="14" bestFit="1" customWidth="1"/>
    <col min="7" max="7" width="14.26953125" bestFit="1" customWidth="1"/>
    <col min="8" max="8" width="13" style="8" bestFit="1" customWidth="1"/>
  </cols>
  <sheetData>
    <row r="1" spans="1:8" x14ac:dyDescent="0.35">
      <c r="A1">
        <v>1</v>
      </c>
      <c r="B1" s="3" t="s">
        <v>7</v>
      </c>
      <c r="C1" s="3"/>
      <c r="D1" s="3" t="s">
        <v>8</v>
      </c>
      <c r="E1" s="16" t="s">
        <v>9</v>
      </c>
      <c r="F1" s="15" t="s">
        <v>10</v>
      </c>
      <c r="G1" s="3" t="s">
        <v>11</v>
      </c>
    </row>
    <row r="2" spans="1:8" s="39" customFormat="1" x14ac:dyDescent="0.35">
      <c r="A2" s="39">
        <v>2</v>
      </c>
      <c r="B2" s="39" t="s">
        <v>0</v>
      </c>
      <c r="D2" s="39" t="s">
        <v>4</v>
      </c>
      <c r="E2" s="18">
        <v>165</v>
      </c>
      <c r="F2" s="14">
        <f t="shared" ref="F2:F33" si="0">ROUND(E2+(E2*0.08),2)</f>
        <v>178.2</v>
      </c>
      <c r="G2" s="42">
        <f t="shared" ref="G2:G33" si="1">ROUND((F2/1.16),2)</f>
        <v>153.62</v>
      </c>
      <c r="H2" s="12"/>
    </row>
    <row r="3" spans="1:8" s="39" customFormat="1" x14ac:dyDescent="0.35">
      <c r="A3" s="39">
        <v>3</v>
      </c>
      <c r="B3" s="39" t="s">
        <v>1</v>
      </c>
      <c r="D3" s="39" t="s">
        <v>5</v>
      </c>
      <c r="E3" s="18">
        <v>202</v>
      </c>
      <c r="F3" s="14">
        <f t="shared" si="0"/>
        <v>218.16</v>
      </c>
      <c r="G3" s="42">
        <f t="shared" si="1"/>
        <v>188.07</v>
      </c>
      <c r="H3" s="12"/>
    </row>
    <row r="4" spans="1:8" s="39" customFormat="1" x14ac:dyDescent="0.35">
      <c r="A4" s="39">
        <v>4</v>
      </c>
      <c r="B4" s="39" t="s">
        <v>2</v>
      </c>
      <c r="D4" s="39" t="s">
        <v>6</v>
      </c>
      <c r="E4" s="18">
        <v>258</v>
      </c>
      <c r="F4" s="14">
        <f t="shared" si="0"/>
        <v>278.64</v>
      </c>
      <c r="G4" s="42">
        <f t="shared" si="1"/>
        <v>240.21</v>
      </c>
      <c r="H4" s="12"/>
    </row>
    <row r="5" spans="1:8" s="39" customFormat="1" x14ac:dyDescent="0.35">
      <c r="A5">
        <v>5</v>
      </c>
      <c r="B5" s="40" t="s">
        <v>3</v>
      </c>
      <c r="C5" s="40"/>
      <c r="D5" s="40" t="s">
        <v>20</v>
      </c>
      <c r="E5" s="19">
        <v>625</v>
      </c>
      <c r="F5" s="14">
        <f t="shared" si="0"/>
        <v>675</v>
      </c>
      <c r="G5" s="43">
        <f t="shared" si="1"/>
        <v>581.9</v>
      </c>
      <c r="H5" s="14"/>
    </row>
    <row r="6" spans="1:8" s="39" customFormat="1" x14ac:dyDescent="0.35">
      <c r="A6" s="39">
        <v>6</v>
      </c>
      <c r="B6" s="39" t="s">
        <v>29</v>
      </c>
      <c r="D6" s="39" t="s">
        <v>33</v>
      </c>
      <c r="E6" s="18">
        <v>180</v>
      </c>
      <c r="F6" s="14">
        <f t="shared" si="0"/>
        <v>194.4</v>
      </c>
      <c r="G6" s="42">
        <f t="shared" si="1"/>
        <v>167.59</v>
      </c>
      <c r="H6" s="12"/>
    </row>
    <row r="7" spans="1:8" s="39" customFormat="1" x14ac:dyDescent="0.35">
      <c r="A7" s="39">
        <v>7</v>
      </c>
      <c r="B7" s="39" t="s">
        <v>30</v>
      </c>
      <c r="D7" s="39" t="s">
        <v>34</v>
      </c>
      <c r="E7" s="18">
        <v>222</v>
      </c>
      <c r="F7" s="14">
        <f t="shared" si="0"/>
        <v>239.76</v>
      </c>
      <c r="G7" s="42">
        <f t="shared" si="1"/>
        <v>206.69</v>
      </c>
      <c r="H7" s="12"/>
    </row>
    <row r="8" spans="1:8" s="39" customFormat="1" x14ac:dyDescent="0.35">
      <c r="A8" s="39">
        <v>8</v>
      </c>
      <c r="B8" s="39" t="s">
        <v>31</v>
      </c>
      <c r="D8" s="39" t="s">
        <v>35</v>
      </c>
      <c r="E8" s="18">
        <v>278</v>
      </c>
      <c r="F8" s="14">
        <f t="shared" si="0"/>
        <v>300.24</v>
      </c>
      <c r="G8" s="42">
        <f t="shared" si="1"/>
        <v>258.83</v>
      </c>
      <c r="H8" s="12"/>
    </row>
    <row r="9" spans="1:8" s="39" customFormat="1" x14ac:dyDescent="0.35">
      <c r="A9">
        <v>9</v>
      </c>
      <c r="B9" s="40" t="s">
        <v>32</v>
      </c>
      <c r="C9" s="40"/>
      <c r="D9" s="40" t="s">
        <v>36</v>
      </c>
      <c r="E9" s="19">
        <v>680</v>
      </c>
      <c r="F9" s="14">
        <f t="shared" si="0"/>
        <v>734.4</v>
      </c>
      <c r="G9" s="43">
        <f t="shared" si="1"/>
        <v>633.1</v>
      </c>
      <c r="H9" s="14"/>
    </row>
    <row r="10" spans="1:8" s="39" customFormat="1" x14ac:dyDescent="0.35">
      <c r="A10" s="39">
        <v>10</v>
      </c>
      <c r="B10" s="39" t="s">
        <v>12</v>
      </c>
      <c r="D10" s="39" t="s">
        <v>16</v>
      </c>
      <c r="E10" s="18">
        <v>170</v>
      </c>
      <c r="F10" s="14">
        <f t="shared" si="0"/>
        <v>183.6</v>
      </c>
      <c r="G10" s="42">
        <f t="shared" si="1"/>
        <v>158.28</v>
      </c>
      <c r="H10" s="12"/>
    </row>
    <row r="11" spans="1:8" s="39" customFormat="1" x14ac:dyDescent="0.35">
      <c r="A11" s="39">
        <v>11</v>
      </c>
      <c r="B11" s="39" t="s">
        <v>13</v>
      </c>
      <c r="D11" s="39" t="s">
        <v>17</v>
      </c>
      <c r="E11" s="18">
        <v>212</v>
      </c>
      <c r="F11" s="14">
        <f t="shared" si="0"/>
        <v>228.96</v>
      </c>
      <c r="G11" s="42">
        <f t="shared" si="1"/>
        <v>197.38</v>
      </c>
      <c r="H11" s="12"/>
    </row>
    <row r="12" spans="1:8" s="39" customFormat="1" x14ac:dyDescent="0.35">
      <c r="A12" s="39">
        <v>12</v>
      </c>
      <c r="B12" s="39" t="s">
        <v>14</v>
      </c>
      <c r="D12" s="39" t="s">
        <v>18</v>
      </c>
      <c r="E12" s="18">
        <v>268</v>
      </c>
      <c r="F12" s="14">
        <f t="shared" si="0"/>
        <v>289.44</v>
      </c>
      <c r="G12" s="42">
        <f t="shared" si="1"/>
        <v>249.52</v>
      </c>
      <c r="H12" s="12"/>
    </row>
    <row r="13" spans="1:8" s="39" customFormat="1" x14ac:dyDescent="0.35">
      <c r="A13">
        <v>13</v>
      </c>
      <c r="B13" s="40" t="s">
        <v>15</v>
      </c>
      <c r="C13" s="40"/>
      <c r="D13" s="40" t="s">
        <v>19</v>
      </c>
      <c r="E13" s="19">
        <v>650</v>
      </c>
      <c r="F13" s="14">
        <f t="shared" si="0"/>
        <v>702</v>
      </c>
      <c r="G13" s="43">
        <f t="shared" si="1"/>
        <v>605.16999999999996</v>
      </c>
      <c r="H13" s="14"/>
    </row>
    <row r="14" spans="1:8" s="39" customFormat="1" x14ac:dyDescent="0.35">
      <c r="A14" s="39">
        <v>14</v>
      </c>
      <c r="B14" s="39" t="s">
        <v>25</v>
      </c>
      <c r="D14" s="39" t="s">
        <v>21</v>
      </c>
      <c r="E14" s="18">
        <v>170</v>
      </c>
      <c r="F14" s="14">
        <f t="shared" si="0"/>
        <v>183.6</v>
      </c>
      <c r="G14" s="42">
        <f t="shared" si="1"/>
        <v>158.28</v>
      </c>
      <c r="H14" s="12"/>
    </row>
    <row r="15" spans="1:8" s="39" customFormat="1" x14ac:dyDescent="0.35">
      <c r="A15" s="39">
        <v>15</v>
      </c>
      <c r="B15" s="39" t="s">
        <v>26</v>
      </c>
      <c r="D15" s="39" t="s">
        <v>22</v>
      </c>
      <c r="E15" s="18">
        <v>212</v>
      </c>
      <c r="F15" s="14">
        <f t="shared" si="0"/>
        <v>228.96</v>
      </c>
      <c r="G15" s="42">
        <f t="shared" si="1"/>
        <v>197.38</v>
      </c>
      <c r="H15" s="12"/>
    </row>
    <row r="16" spans="1:8" s="39" customFormat="1" x14ac:dyDescent="0.35">
      <c r="A16" s="39">
        <v>16</v>
      </c>
      <c r="B16" s="39" t="s">
        <v>27</v>
      </c>
      <c r="D16" s="39" t="s">
        <v>23</v>
      </c>
      <c r="E16" s="18">
        <v>268</v>
      </c>
      <c r="F16" s="14">
        <f t="shared" si="0"/>
        <v>289.44</v>
      </c>
      <c r="G16" s="42">
        <f t="shared" si="1"/>
        <v>249.52</v>
      </c>
      <c r="H16" s="12"/>
    </row>
    <row r="17" spans="1:8" s="39" customFormat="1" x14ac:dyDescent="0.35">
      <c r="A17">
        <v>17</v>
      </c>
      <c r="B17" s="40" t="s">
        <v>28</v>
      </c>
      <c r="C17" s="40"/>
      <c r="D17" s="40" t="s">
        <v>24</v>
      </c>
      <c r="E17" s="19">
        <v>650</v>
      </c>
      <c r="F17" s="14">
        <f t="shared" si="0"/>
        <v>702</v>
      </c>
      <c r="G17" s="43">
        <f t="shared" si="1"/>
        <v>605.16999999999996</v>
      </c>
      <c r="H17" s="14"/>
    </row>
    <row r="18" spans="1:8" s="39" customFormat="1" x14ac:dyDescent="0.35">
      <c r="A18" s="39">
        <v>18</v>
      </c>
      <c r="B18" s="39" t="s">
        <v>50</v>
      </c>
      <c r="D18" s="39" t="s">
        <v>37</v>
      </c>
      <c r="E18" s="18">
        <v>170</v>
      </c>
      <c r="F18" s="14">
        <f t="shared" si="0"/>
        <v>183.6</v>
      </c>
      <c r="G18" s="42">
        <f t="shared" si="1"/>
        <v>158.28</v>
      </c>
      <c r="H18" s="12"/>
    </row>
    <row r="19" spans="1:8" s="39" customFormat="1" x14ac:dyDescent="0.35">
      <c r="A19" s="39">
        <v>19</v>
      </c>
      <c r="B19" s="39" t="s">
        <v>51</v>
      </c>
      <c r="D19" s="39" t="s">
        <v>38</v>
      </c>
      <c r="E19" s="18">
        <v>212</v>
      </c>
      <c r="F19" s="14">
        <f t="shared" si="0"/>
        <v>228.96</v>
      </c>
      <c r="G19" s="42">
        <f t="shared" si="1"/>
        <v>197.38</v>
      </c>
      <c r="H19" s="12"/>
    </row>
    <row r="20" spans="1:8" s="39" customFormat="1" x14ac:dyDescent="0.35">
      <c r="A20" s="39">
        <v>20</v>
      </c>
      <c r="B20" s="39" t="s">
        <v>52</v>
      </c>
      <c r="D20" s="39" t="s">
        <v>39</v>
      </c>
      <c r="E20" s="18">
        <v>268</v>
      </c>
      <c r="F20" s="14">
        <f t="shared" si="0"/>
        <v>289.44</v>
      </c>
      <c r="G20" s="42">
        <f t="shared" si="1"/>
        <v>249.52</v>
      </c>
      <c r="H20" s="12"/>
    </row>
    <row r="21" spans="1:8" s="39" customFormat="1" x14ac:dyDescent="0.35">
      <c r="A21">
        <v>21</v>
      </c>
      <c r="B21" s="40" t="s">
        <v>41</v>
      </c>
      <c r="C21" s="40"/>
      <c r="D21" s="40" t="s">
        <v>40</v>
      </c>
      <c r="E21" s="19">
        <v>650</v>
      </c>
      <c r="F21" s="14">
        <f t="shared" si="0"/>
        <v>702</v>
      </c>
      <c r="G21" s="43">
        <f t="shared" si="1"/>
        <v>605.16999999999996</v>
      </c>
      <c r="H21" s="14"/>
    </row>
    <row r="22" spans="1:8" s="39" customFormat="1" x14ac:dyDescent="0.35">
      <c r="A22" s="39">
        <v>22</v>
      </c>
      <c r="B22" s="39" t="s">
        <v>47</v>
      </c>
      <c r="D22" s="39" t="s">
        <v>42</v>
      </c>
      <c r="E22" s="18">
        <v>170</v>
      </c>
      <c r="F22" s="14">
        <f t="shared" si="0"/>
        <v>183.6</v>
      </c>
      <c r="G22" s="42">
        <f t="shared" si="1"/>
        <v>158.28</v>
      </c>
      <c r="H22" s="12"/>
    </row>
    <row r="23" spans="1:8" s="39" customFormat="1" x14ac:dyDescent="0.35">
      <c r="A23" s="39">
        <v>23</v>
      </c>
      <c r="B23" s="39" t="s">
        <v>48</v>
      </c>
      <c r="D23" s="39" t="s">
        <v>43</v>
      </c>
      <c r="E23" s="18">
        <v>212</v>
      </c>
      <c r="F23" s="14">
        <f t="shared" si="0"/>
        <v>228.96</v>
      </c>
      <c r="G23" s="42">
        <f t="shared" si="1"/>
        <v>197.38</v>
      </c>
      <c r="H23" s="12"/>
    </row>
    <row r="24" spans="1:8" s="39" customFormat="1" x14ac:dyDescent="0.35">
      <c r="A24" s="39">
        <v>24</v>
      </c>
      <c r="B24" s="39" t="s">
        <v>49</v>
      </c>
      <c r="D24" s="39" t="s">
        <v>44</v>
      </c>
      <c r="E24" s="18">
        <v>268</v>
      </c>
      <c r="F24" s="14">
        <f t="shared" si="0"/>
        <v>289.44</v>
      </c>
      <c r="G24" s="42">
        <f t="shared" si="1"/>
        <v>249.52</v>
      </c>
      <c r="H24" s="12"/>
    </row>
    <row r="25" spans="1:8" s="39" customFormat="1" x14ac:dyDescent="0.35">
      <c r="A25">
        <v>25</v>
      </c>
      <c r="B25" s="40" t="s">
        <v>46</v>
      </c>
      <c r="C25" s="40"/>
      <c r="D25" s="40" t="s">
        <v>45</v>
      </c>
      <c r="E25" s="19">
        <v>650</v>
      </c>
      <c r="F25" s="14">
        <f t="shared" si="0"/>
        <v>702</v>
      </c>
      <c r="G25" s="43">
        <f t="shared" si="1"/>
        <v>605.16999999999996</v>
      </c>
      <c r="H25" s="14"/>
    </row>
    <row r="26" spans="1:8" s="39" customFormat="1" x14ac:dyDescent="0.35">
      <c r="A26" s="39">
        <v>26</v>
      </c>
      <c r="B26" s="39" t="s">
        <v>53</v>
      </c>
      <c r="D26" s="39" t="s">
        <v>56</v>
      </c>
      <c r="E26" s="18">
        <v>170</v>
      </c>
      <c r="F26" s="14">
        <f t="shared" si="0"/>
        <v>183.6</v>
      </c>
      <c r="G26" s="42">
        <f t="shared" si="1"/>
        <v>158.28</v>
      </c>
      <c r="H26" s="12"/>
    </row>
    <row r="27" spans="1:8" s="39" customFormat="1" x14ac:dyDescent="0.35">
      <c r="A27" s="39">
        <v>27</v>
      </c>
      <c r="B27" s="39" t="s">
        <v>54</v>
      </c>
      <c r="D27" s="39" t="s">
        <v>57</v>
      </c>
      <c r="E27" s="18">
        <v>212</v>
      </c>
      <c r="F27" s="14">
        <f t="shared" si="0"/>
        <v>228.96</v>
      </c>
      <c r="G27" s="42">
        <f t="shared" si="1"/>
        <v>197.38</v>
      </c>
      <c r="H27" s="12"/>
    </row>
    <row r="28" spans="1:8" s="39" customFormat="1" x14ac:dyDescent="0.35">
      <c r="A28" s="39">
        <v>28</v>
      </c>
      <c r="B28" s="39" t="s">
        <v>55</v>
      </c>
      <c r="D28" s="39" t="s">
        <v>58</v>
      </c>
      <c r="E28" s="18">
        <v>268</v>
      </c>
      <c r="F28" s="14">
        <f t="shared" si="0"/>
        <v>289.44</v>
      </c>
      <c r="G28" s="42">
        <f t="shared" si="1"/>
        <v>249.52</v>
      </c>
      <c r="H28" s="12"/>
    </row>
    <row r="29" spans="1:8" s="39" customFormat="1" x14ac:dyDescent="0.35">
      <c r="A29">
        <v>29</v>
      </c>
      <c r="B29" s="40" t="s">
        <v>59</v>
      </c>
      <c r="C29" s="40"/>
      <c r="D29" s="40" t="s">
        <v>60</v>
      </c>
      <c r="E29" s="19">
        <v>650</v>
      </c>
      <c r="F29" s="14">
        <f t="shared" si="0"/>
        <v>702</v>
      </c>
      <c r="G29" s="43">
        <f t="shared" si="1"/>
        <v>605.16999999999996</v>
      </c>
      <c r="H29" s="14"/>
    </row>
    <row r="30" spans="1:8" s="39" customFormat="1" x14ac:dyDescent="0.35">
      <c r="A30" s="39">
        <v>30</v>
      </c>
      <c r="B30" s="39" t="s">
        <v>65</v>
      </c>
      <c r="D30" s="39" t="s">
        <v>61</v>
      </c>
      <c r="E30" s="18">
        <v>170</v>
      </c>
      <c r="F30" s="14">
        <f t="shared" si="0"/>
        <v>183.6</v>
      </c>
      <c r="G30" s="42">
        <f t="shared" si="1"/>
        <v>158.28</v>
      </c>
      <c r="H30" s="12"/>
    </row>
    <row r="31" spans="1:8" s="39" customFormat="1" x14ac:dyDescent="0.35">
      <c r="A31" s="39">
        <v>31</v>
      </c>
      <c r="B31" s="39" t="s">
        <v>66</v>
      </c>
      <c r="D31" s="39" t="s">
        <v>62</v>
      </c>
      <c r="E31" s="18">
        <v>212</v>
      </c>
      <c r="F31" s="14">
        <f t="shared" si="0"/>
        <v>228.96</v>
      </c>
      <c r="G31" s="42">
        <f t="shared" si="1"/>
        <v>197.38</v>
      </c>
      <c r="H31" s="12"/>
    </row>
    <row r="32" spans="1:8" s="39" customFormat="1" x14ac:dyDescent="0.35">
      <c r="A32" s="39">
        <v>32</v>
      </c>
      <c r="B32" s="39" t="s">
        <v>67</v>
      </c>
      <c r="D32" s="39" t="s">
        <v>63</v>
      </c>
      <c r="E32" s="18">
        <v>268</v>
      </c>
      <c r="F32" s="14">
        <f t="shared" si="0"/>
        <v>289.44</v>
      </c>
      <c r="G32" s="42">
        <f t="shared" si="1"/>
        <v>249.52</v>
      </c>
      <c r="H32" s="12"/>
    </row>
    <row r="33" spans="1:8" s="39" customFormat="1" x14ac:dyDescent="0.35">
      <c r="A33">
        <v>33</v>
      </c>
      <c r="B33" s="40" t="s">
        <v>68</v>
      </c>
      <c r="C33" s="40"/>
      <c r="D33" s="40" t="s">
        <v>64</v>
      </c>
      <c r="E33" s="19">
        <v>650</v>
      </c>
      <c r="F33" s="14">
        <f t="shared" si="0"/>
        <v>702</v>
      </c>
      <c r="G33" s="43">
        <f t="shared" si="1"/>
        <v>605.16999999999996</v>
      </c>
      <c r="H33" s="14"/>
    </row>
    <row r="34" spans="1:8" s="39" customFormat="1" x14ac:dyDescent="0.35">
      <c r="A34" s="39">
        <v>34</v>
      </c>
      <c r="B34" s="39" t="s">
        <v>69</v>
      </c>
      <c r="D34" s="39" t="s">
        <v>72</v>
      </c>
      <c r="E34" s="18">
        <v>170</v>
      </c>
      <c r="F34" s="14">
        <f t="shared" ref="F34:F65" si="2">ROUND(E34+(E34*0.08),2)</f>
        <v>183.6</v>
      </c>
      <c r="G34" s="42">
        <f t="shared" ref="G34:G65" si="3">ROUND((F34/1.16),2)</f>
        <v>158.28</v>
      </c>
      <c r="H34" s="12"/>
    </row>
    <row r="35" spans="1:8" s="39" customFormat="1" x14ac:dyDescent="0.35">
      <c r="A35" s="39">
        <v>35</v>
      </c>
      <c r="B35" s="39" t="s">
        <v>70</v>
      </c>
      <c r="D35" s="39" t="s">
        <v>73</v>
      </c>
      <c r="E35" s="18">
        <v>212</v>
      </c>
      <c r="F35" s="14">
        <f t="shared" si="2"/>
        <v>228.96</v>
      </c>
      <c r="G35" s="42">
        <f t="shared" si="3"/>
        <v>197.38</v>
      </c>
      <c r="H35" s="12"/>
    </row>
    <row r="36" spans="1:8" s="39" customFormat="1" x14ac:dyDescent="0.35">
      <c r="A36" s="39">
        <v>36</v>
      </c>
      <c r="B36" s="39" t="s">
        <v>71</v>
      </c>
      <c r="D36" s="39" t="s">
        <v>74</v>
      </c>
      <c r="E36" s="18">
        <v>268</v>
      </c>
      <c r="F36" s="14">
        <f t="shared" si="2"/>
        <v>289.44</v>
      </c>
      <c r="G36" s="42">
        <f t="shared" si="3"/>
        <v>249.52</v>
      </c>
      <c r="H36" s="12"/>
    </row>
    <row r="37" spans="1:8" s="39" customFormat="1" x14ac:dyDescent="0.35">
      <c r="A37">
        <v>37</v>
      </c>
      <c r="B37" s="40" t="s">
        <v>76</v>
      </c>
      <c r="C37" s="40"/>
      <c r="D37" s="40" t="s">
        <v>75</v>
      </c>
      <c r="E37" s="19">
        <v>650</v>
      </c>
      <c r="F37" s="14">
        <f t="shared" si="2"/>
        <v>702</v>
      </c>
      <c r="G37" s="43">
        <f t="shared" si="3"/>
        <v>605.16999999999996</v>
      </c>
      <c r="H37" s="14"/>
    </row>
    <row r="38" spans="1:8" s="39" customFormat="1" x14ac:dyDescent="0.35">
      <c r="A38" s="39">
        <v>38</v>
      </c>
      <c r="B38" s="39" t="s">
        <v>77</v>
      </c>
      <c r="D38" s="39" t="s">
        <v>81</v>
      </c>
      <c r="E38" s="18">
        <v>170</v>
      </c>
      <c r="F38" s="14">
        <f t="shared" si="2"/>
        <v>183.6</v>
      </c>
      <c r="G38" s="42">
        <f t="shared" si="3"/>
        <v>158.28</v>
      </c>
      <c r="H38" s="12"/>
    </row>
    <row r="39" spans="1:8" s="39" customFormat="1" x14ac:dyDescent="0.35">
      <c r="A39" s="39">
        <v>39</v>
      </c>
      <c r="B39" s="39" t="s">
        <v>78</v>
      </c>
      <c r="D39" s="39" t="s">
        <v>82</v>
      </c>
      <c r="E39" s="18">
        <v>212</v>
      </c>
      <c r="F39" s="14">
        <f t="shared" si="2"/>
        <v>228.96</v>
      </c>
      <c r="G39" s="42">
        <f t="shared" si="3"/>
        <v>197.38</v>
      </c>
      <c r="H39" s="12"/>
    </row>
    <row r="40" spans="1:8" s="39" customFormat="1" x14ac:dyDescent="0.35">
      <c r="A40" s="39">
        <v>40</v>
      </c>
      <c r="B40" s="39" t="s">
        <v>79</v>
      </c>
      <c r="D40" s="39" t="s">
        <v>83</v>
      </c>
      <c r="E40" s="18">
        <v>268</v>
      </c>
      <c r="F40" s="14">
        <f t="shared" si="2"/>
        <v>289.44</v>
      </c>
      <c r="G40" s="42">
        <f t="shared" si="3"/>
        <v>249.52</v>
      </c>
      <c r="H40" s="12"/>
    </row>
    <row r="41" spans="1:8" s="48" customFormat="1" ht="15" thickBot="1" x14ac:dyDescent="0.4">
      <c r="A41">
        <v>41</v>
      </c>
      <c r="B41" s="44" t="s">
        <v>80</v>
      </c>
      <c r="C41" s="44"/>
      <c r="D41" s="44" t="s">
        <v>84</v>
      </c>
      <c r="E41" s="45">
        <v>650</v>
      </c>
      <c r="F41" s="46">
        <f t="shared" si="2"/>
        <v>702</v>
      </c>
      <c r="G41" s="47">
        <f t="shared" si="3"/>
        <v>605.16999999999996</v>
      </c>
      <c r="H41" s="46"/>
    </row>
    <row r="42" spans="1:8" s="39" customFormat="1" x14ac:dyDescent="0.35">
      <c r="A42" s="39">
        <v>42</v>
      </c>
      <c r="B42" s="49" t="s">
        <v>85</v>
      </c>
      <c r="C42" s="49"/>
      <c r="D42" s="49" t="s">
        <v>89</v>
      </c>
      <c r="E42" s="18">
        <v>154</v>
      </c>
      <c r="F42" s="19">
        <f t="shared" si="2"/>
        <v>166.32</v>
      </c>
      <c r="G42" s="50">
        <f t="shared" si="3"/>
        <v>143.38</v>
      </c>
      <c r="H42" s="18"/>
    </row>
    <row r="43" spans="1:8" s="39" customFormat="1" x14ac:dyDescent="0.35">
      <c r="A43" s="39">
        <v>43</v>
      </c>
      <c r="B43" s="49" t="s">
        <v>86</v>
      </c>
      <c r="C43" s="49"/>
      <c r="D43" s="49" t="s">
        <v>90</v>
      </c>
      <c r="E43" s="18">
        <v>176</v>
      </c>
      <c r="F43" s="19">
        <f t="shared" si="2"/>
        <v>190.08</v>
      </c>
      <c r="G43" s="50">
        <f t="shared" si="3"/>
        <v>163.86</v>
      </c>
      <c r="H43" s="18"/>
    </row>
    <row r="44" spans="1:8" s="39" customFormat="1" x14ac:dyDescent="0.35">
      <c r="A44" s="39">
        <v>44</v>
      </c>
      <c r="B44" s="49" t="s">
        <v>87</v>
      </c>
      <c r="C44" s="49"/>
      <c r="D44" s="49" t="s">
        <v>91</v>
      </c>
      <c r="E44" s="18">
        <v>210</v>
      </c>
      <c r="F44" s="19">
        <f t="shared" si="2"/>
        <v>226.8</v>
      </c>
      <c r="G44" s="50">
        <f t="shared" si="3"/>
        <v>195.52</v>
      </c>
      <c r="H44" s="18"/>
    </row>
    <row r="45" spans="1:8" s="39" customFormat="1" x14ac:dyDescent="0.35">
      <c r="A45">
        <v>45</v>
      </c>
      <c r="B45" s="51" t="s">
        <v>88</v>
      </c>
      <c r="C45" s="51"/>
      <c r="D45" s="51" t="s">
        <v>212</v>
      </c>
      <c r="E45" s="19">
        <v>540</v>
      </c>
      <c r="F45" s="19">
        <f t="shared" si="2"/>
        <v>583.20000000000005</v>
      </c>
      <c r="G45" s="52">
        <f t="shared" si="3"/>
        <v>502.76</v>
      </c>
      <c r="H45" s="19"/>
    </row>
    <row r="46" spans="1:8" s="39" customFormat="1" x14ac:dyDescent="0.35">
      <c r="A46" s="39">
        <v>46</v>
      </c>
      <c r="B46" s="39" t="s">
        <v>92</v>
      </c>
      <c r="D46" s="39" t="s">
        <v>117</v>
      </c>
      <c r="E46" s="18">
        <v>90</v>
      </c>
      <c r="F46" s="14">
        <f t="shared" si="2"/>
        <v>97.2</v>
      </c>
      <c r="G46" s="53">
        <f t="shared" si="3"/>
        <v>83.79</v>
      </c>
      <c r="H46" s="12">
        <f t="shared" ref="H46:H75" si="4">(E46-(E46*0.2))/1.16</f>
        <v>62.068965517241381</v>
      </c>
    </row>
    <row r="47" spans="1:8" s="39" customFormat="1" x14ac:dyDescent="0.35">
      <c r="A47" s="39">
        <v>47</v>
      </c>
      <c r="B47" s="39" t="s">
        <v>93</v>
      </c>
      <c r="D47" s="39" t="s">
        <v>118</v>
      </c>
      <c r="E47" s="18">
        <v>160</v>
      </c>
      <c r="F47" s="14">
        <f t="shared" si="2"/>
        <v>172.8</v>
      </c>
      <c r="G47" s="53">
        <f t="shared" si="3"/>
        <v>148.97</v>
      </c>
      <c r="H47" s="12">
        <f t="shared" si="4"/>
        <v>110.3448275862069</v>
      </c>
    </row>
    <row r="48" spans="1:8" s="39" customFormat="1" x14ac:dyDescent="0.35">
      <c r="A48" s="39">
        <v>48</v>
      </c>
      <c r="B48" s="39" t="s">
        <v>94</v>
      </c>
      <c r="D48" s="39" t="s">
        <v>119</v>
      </c>
      <c r="E48" s="18">
        <v>220</v>
      </c>
      <c r="F48" s="14">
        <f t="shared" si="2"/>
        <v>237.6</v>
      </c>
      <c r="G48" s="53">
        <f t="shared" si="3"/>
        <v>204.83</v>
      </c>
      <c r="H48" s="12">
        <f t="shared" si="4"/>
        <v>151.72413793103451</v>
      </c>
    </row>
    <row r="49" spans="1:8" s="39" customFormat="1" x14ac:dyDescent="0.35">
      <c r="A49">
        <v>49</v>
      </c>
      <c r="B49" s="39" t="s">
        <v>95</v>
      </c>
      <c r="D49" s="39" t="s">
        <v>120</v>
      </c>
      <c r="E49" s="18">
        <v>310</v>
      </c>
      <c r="F49" s="14">
        <f t="shared" si="2"/>
        <v>334.8</v>
      </c>
      <c r="G49" s="53">
        <f t="shared" si="3"/>
        <v>288.62</v>
      </c>
      <c r="H49" s="12">
        <f t="shared" si="4"/>
        <v>213.79310344827587</v>
      </c>
    </row>
    <row r="50" spans="1:8" s="39" customFormat="1" x14ac:dyDescent="0.35">
      <c r="A50" s="39">
        <v>50</v>
      </c>
      <c r="B50" s="40"/>
      <c r="C50" s="40"/>
      <c r="D50" s="40" t="s">
        <v>213</v>
      </c>
      <c r="E50" s="19">
        <v>780</v>
      </c>
      <c r="F50" s="14">
        <f t="shared" si="2"/>
        <v>842.4</v>
      </c>
      <c r="G50" s="54">
        <f t="shared" si="3"/>
        <v>726.21</v>
      </c>
      <c r="H50" s="14">
        <f t="shared" si="4"/>
        <v>537.93103448275861</v>
      </c>
    </row>
    <row r="51" spans="1:8" s="39" customFormat="1" x14ac:dyDescent="0.35">
      <c r="A51" s="39">
        <v>51</v>
      </c>
      <c r="B51" s="39" t="s">
        <v>121</v>
      </c>
      <c r="D51" s="39" t="s">
        <v>157</v>
      </c>
      <c r="E51" s="18">
        <v>105</v>
      </c>
      <c r="F51" s="14">
        <f t="shared" si="2"/>
        <v>113.4</v>
      </c>
      <c r="G51" s="53">
        <f t="shared" si="3"/>
        <v>97.76</v>
      </c>
      <c r="H51" s="12">
        <f t="shared" si="4"/>
        <v>72.413793103448285</v>
      </c>
    </row>
    <row r="52" spans="1:8" s="39" customFormat="1" x14ac:dyDescent="0.35">
      <c r="A52" s="39">
        <v>52</v>
      </c>
      <c r="B52" s="39" t="s">
        <v>122</v>
      </c>
      <c r="D52" s="39" t="s">
        <v>158</v>
      </c>
      <c r="E52" s="18">
        <v>142</v>
      </c>
      <c r="F52" s="14">
        <f t="shared" si="2"/>
        <v>153.36000000000001</v>
      </c>
      <c r="G52" s="53">
        <f t="shared" si="3"/>
        <v>132.21</v>
      </c>
      <c r="H52" s="12">
        <f t="shared" si="4"/>
        <v>97.931034482758619</v>
      </c>
    </row>
    <row r="53" spans="1:8" s="39" customFormat="1" x14ac:dyDescent="0.35">
      <c r="A53">
        <v>53</v>
      </c>
      <c r="B53" s="39" t="s">
        <v>123</v>
      </c>
      <c r="D53" s="39" t="s">
        <v>159</v>
      </c>
      <c r="E53" s="18">
        <v>166</v>
      </c>
      <c r="F53" s="14">
        <f t="shared" si="2"/>
        <v>179.28</v>
      </c>
      <c r="G53" s="53">
        <f t="shared" si="3"/>
        <v>154.55000000000001</v>
      </c>
      <c r="H53" s="12">
        <f t="shared" si="4"/>
        <v>114.48275862068968</v>
      </c>
    </row>
    <row r="54" spans="1:8" s="39" customFormat="1" x14ac:dyDescent="0.35">
      <c r="A54" s="39">
        <v>54</v>
      </c>
      <c r="B54" s="39" t="s">
        <v>124</v>
      </c>
      <c r="D54" s="39" t="s">
        <v>160</v>
      </c>
      <c r="E54" s="18">
        <v>290</v>
      </c>
      <c r="F54" s="14">
        <f t="shared" si="2"/>
        <v>313.2</v>
      </c>
      <c r="G54" s="53">
        <f t="shared" si="3"/>
        <v>270</v>
      </c>
      <c r="H54" s="12">
        <f t="shared" si="4"/>
        <v>200</v>
      </c>
    </row>
    <row r="55" spans="1:8" s="39" customFormat="1" x14ac:dyDescent="0.35">
      <c r="A55" s="39">
        <v>55</v>
      </c>
      <c r="B55" s="40" t="s">
        <v>172</v>
      </c>
      <c r="C55" s="40"/>
      <c r="D55" s="40" t="s">
        <v>173</v>
      </c>
      <c r="E55" s="19">
        <v>703</v>
      </c>
      <c r="F55" s="14">
        <f t="shared" si="2"/>
        <v>759.24</v>
      </c>
      <c r="G55" s="54">
        <f t="shared" si="3"/>
        <v>654.52</v>
      </c>
      <c r="H55" s="14">
        <f t="shared" si="4"/>
        <v>484.82758620689657</v>
      </c>
    </row>
    <row r="56" spans="1:8" s="39" customFormat="1" x14ac:dyDescent="0.35">
      <c r="A56" s="39">
        <v>56</v>
      </c>
      <c r="B56" s="39" t="s">
        <v>125</v>
      </c>
      <c r="D56" s="39" t="s">
        <v>205</v>
      </c>
      <c r="E56" s="18">
        <v>216</v>
      </c>
      <c r="F56" s="14">
        <f t="shared" si="2"/>
        <v>233.28</v>
      </c>
      <c r="G56" s="53">
        <f t="shared" si="3"/>
        <v>201.1</v>
      </c>
      <c r="H56" s="12">
        <f t="shared" si="4"/>
        <v>148.96551724137933</v>
      </c>
    </row>
    <row r="57" spans="1:8" s="39" customFormat="1" x14ac:dyDescent="0.35">
      <c r="A57">
        <v>57</v>
      </c>
      <c r="B57" s="39" t="s">
        <v>126</v>
      </c>
      <c r="D57" s="39" t="s">
        <v>206</v>
      </c>
      <c r="E57" s="18">
        <v>261</v>
      </c>
      <c r="F57" s="14">
        <f t="shared" si="2"/>
        <v>281.88</v>
      </c>
      <c r="G57" s="53">
        <f t="shared" si="3"/>
        <v>243</v>
      </c>
      <c r="H57" s="12">
        <f t="shared" si="4"/>
        <v>180.00000000000003</v>
      </c>
    </row>
    <row r="58" spans="1:8" s="39" customFormat="1" x14ac:dyDescent="0.35">
      <c r="A58" s="39">
        <v>58</v>
      </c>
      <c r="B58" s="39" t="s">
        <v>127</v>
      </c>
      <c r="D58" s="39" t="s">
        <v>207</v>
      </c>
      <c r="E58" s="18">
        <v>345</v>
      </c>
      <c r="F58" s="14">
        <f t="shared" si="2"/>
        <v>372.6</v>
      </c>
      <c r="G58" s="53">
        <f t="shared" si="3"/>
        <v>321.20999999999998</v>
      </c>
      <c r="H58" s="12">
        <f t="shared" si="4"/>
        <v>237.93103448275863</v>
      </c>
    </row>
    <row r="59" spans="1:8" s="39" customFormat="1" x14ac:dyDescent="0.35">
      <c r="A59" s="39">
        <v>59</v>
      </c>
      <c r="B59" s="40" t="s">
        <v>176</v>
      </c>
      <c r="C59" s="40"/>
      <c r="D59" s="40" t="s">
        <v>174</v>
      </c>
      <c r="E59" s="19">
        <v>822</v>
      </c>
      <c r="F59" s="14">
        <f t="shared" si="2"/>
        <v>887.76</v>
      </c>
      <c r="G59" s="54">
        <f t="shared" si="3"/>
        <v>765.31</v>
      </c>
      <c r="H59" s="14">
        <f t="shared" si="4"/>
        <v>566.89655172413802</v>
      </c>
    </row>
    <row r="60" spans="1:8" s="39" customFormat="1" x14ac:dyDescent="0.35">
      <c r="A60" s="39">
        <v>60</v>
      </c>
      <c r="B60" s="39" t="s">
        <v>128</v>
      </c>
      <c r="D60" s="39" t="s">
        <v>161</v>
      </c>
      <c r="E60" s="18">
        <v>178</v>
      </c>
      <c r="F60" s="14">
        <f t="shared" si="2"/>
        <v>192.24</v>
      </c>
      <c r="G60" s="53">
        <f t="shared" si="3"/>
        <v>165.72</v>
      </c>
      <c r="H60" s="12">
        <f t="shared" si="4"/>
        <v>122.75862068965519</v>
      </c>
    </row>
    <row r="61" spans="1:8" s="39" customFormat="1" x14ac:dyDescent="0.35">
      <c r="A61">
        <v>61</v>
      </c>
      <c r="B61" s="39" t="s">
        <v>129</v>
      </c>
      <c r="D61" s="39" t="s">
        <v>162</v>
      </c>
      <c r="E61" s="18">
        <v>244</v>
      </c>
      <c r="F61" s="14">
        <f t="shared" si="2"/>
        <v>263.52</v>
      </c>
      <c r="G61" s="53">
        <f t="shared" si="3"/>
        <v>227.17</v>
      </c>
      <c r="H61" s="12">
        <f t="shared" si="4"/>
        <v>168.27586206896552</v>
      </c>
    </row>
    <row r="62" spans="1:8" s="39" customFormat="1" x14ac:dyDescent="0.35">
      <c r="A62" s="39">
        <v>62</v>
      </c>
      <c r="B62" s="39" t="s">
        <v>130</v>
      </c>
      <c r="D62" s="39" t="s">
        <v>163</v>
      </c>
      <c r="E62" s="18">
        <v>294</v>
      </c>
      <c r="F62" s="14">
        <f t="shared" si="2"/>
        <v>317.52</v>
      </c>
      <c r="G62" s="53">
        <f t="shared" si="3"/>
        <v>273.72000000000003</v>
      </c>
      <c r="H62" s="12">
        <f>(E62-(E62*0.2))/1.16</f>
        <v>202.75862068965517</v>
      </c>
    </row>
    <row r="63" spans="1:8" s="39" customFormat="1" x14ac:dyDescent="0.35">
      <c r="A63" s="39">
        <v>63</v>
      </c>
      <c r="B63" s="40" t="s">
        <v>175</v>
      </c>
      <c r="C63" s="40"/>
      <c r="D63" s="40" t="s">
        <v>177</v>
      </c>
      <c r="E63" s="19">
        <v>716</v>
      </c>
      <c r="F63" s="14">
        <f t="shared" si="2"/>
        <v>773.28</v>
      </c>
      <c r="G63" s="54">
        <f t="shared" si="3"/>
        <v>666.62</v>
      </c>
      <c r="H63" s="14">
        <f t="shared" si="4"/>
        <v>493.79310344827587</v>
      </c>
    </row>
    <row r="64" spans="1:8" s="39" customFormat="1" x14ac:dyDescent="0.35">
      <c r="A64" s="39">
        <v>64</v>
      </c>
      <c r="B64" s="39" t="s">
        <v>131</v>
      </c>
      <c r="D64" s="39" t="s">
        <v>182</v>
      </c>
      <c r="E64" s="18">
        <v>75</v>
      </c>
      <c r="F64" s="14">
        <f t="shared" si="2"/>
        <v>81</v>
      </c>
      <c r="G64" s="53">
        <f t="shared" si="3"/>
        <v>69.83</v>
      </c>
      <c r="H64" s="12">
        <f t="shared" si="4"/>
        <v>51.724137931034484</v>
      </c>
    </row>
    <row r="65" spans="1:9" s="39" customFormat="1" x14ac:dyDescent="0.35">
      <c r="A65">
        <v>65</v>
      </c>
      <c r="B65" s="39" t="s">
        <v>132</v>
      </c>
      <c r="D65" s="39" t="s">
        <v>183</v>
      </c>
      <c r="E65" s="18">
        <v>88.5</v>
      </c>
      <c r="F65" s="14">
        <f t="shared" si="2"/>
        <v>95.58</v>
      </c>
      <c r="G65" s="53">
        <f t="shared" si="3"/>
        <v>82.4</v>
      </c>
      <c r="H65" s="12">
        <f t="shared" si="4"/>
        <v>61.03448275862069</v>
      </c>
    </row>
    <row r="66" spans="1:9" s="39" customFormat="1" x14ac:dyDescent="0.35">
      <c r="A66" s="39">
        <v>66</v>
      </c>
      <c r="B66" s="39" t="s">
        <v>133</v>
      </c>
      <c r="D66" s="39" t="s">
        <v>184</v>
      </c>
      <c r="E66" s="18">
        <v>125</v>
      </c>
      <c r="F66" s="14">
        <f t="shared" ref="F66:F146" si="5">ROUND(E66+(E66*0.08),2)</f>
        <v>135</v>
      </c>
      <c r="G66" s="53">
        <f t="shared" ref="G66:G126" si="6">ROUND((F66/1.16),2)</f>
        <v>116.38</v>
      </c>
      <c r="H66" s="12">
        <f t="shared" si="4"/>
        <v>86.206896551724142</v>
      </c>
    </row>
    <row r="67" spans="1:9" s="39" customFormat="1" x14ac:dyDescent="0.35">
      <c r="A67" s="39">
        <v>67</v>
      </c>
      <c r="B67" s="39" t="s">
        <v>134</v>
      </c>
      <c r="D67" s="39" t="s">
        <v>185</v>
      </c>
      <c r="E67" s="18">
        <v>157</v>
      </c>
      <c r="F67" s="14">
        <f t="shared" si="5"/>
        <v>169.56</v>
      </c>
      <c r="G67" s="53">
        <f t="shared" si="6"/>
        <v>146.16999999999999</v>
      </c>
      <c r="H67" s="12">
        <f t="shared" si="4"/>
        <v>108.27586206896552</v>
      </c>
    </row>
    <row r="68" spans="1:9" s="39" customFormat="1" x14ac:dyDescent="0.35">
      <c r="A68" s="39">
        <v>68</v>
      </c>
      <c r="B68" s="39" t="s">
        <v>135</v>
      </c>
      <c r="D68" s="39" t="s">
        <v>186</v>
      </c>
      <c r="E68" s="18">
        <v>226.5</v>
      </c>
      <c r="F68" s="14">
        <f t="shared" si="5"/>
        <v>244.62</v>
      </c>
      <c r="G68" s="53">
        <f t="shared" si="6"/>
        <v>210.88</v>
      </c>
      <c r="H68" s="12">
        <f t="shared" si="4"/>
        <v>156.20689655172413</v>
      </c>
    </row>
    <row r="69" spans="1:9" s="39" customFormat="1" x14ac:dyDescent="0.35">
      <c r="A69">
        <v>69</v>
      </c>
      <c r="B69" s="40" t="s">
        <v>178</v>
      </c>
      <c r="C69" s="40"/>
      <c r="D69" s="40" t="s">
        <v>179</v>
      </c>
      <c r="E69" s="19">
        <v>672</v>
      </c>
      <c r="F69" s="14">
        <f t="shared" si="5"/>
        <v>725.76</v>
      </c>
      <c r="G69" s="54">
        <f t="shared" si="6"/>
        <v>625.66</v>
      </c>
      <c r="H69" s="14">
        <f t="shared" si="4"/>
        <v>463.44827586206901</v>
      </c>
    </row>
    <row r="70" spans="1:9" s="39" customFormat="1" x14ac:dyDescent="0.35">
      <c r="A70" s="39">
        <v>70</v>
      </c>
      <c r="B70" s="39" t="s">
        <v>136</v>
      </c>
      <c r="D70" s="39" t="s">
        <v>187</v>
      </c>
      <c r="E70" s="18">
        <v>84</v>
      </c>
      <c r="F70" s="14">
        <f t="shared" si="5"/>
        <v>90.72</v>
      </c>
      <c r="G70" s="53">
        <f t="shared" si="6"/>
        <v>78.209999999999994</v>
      </c>
      <c r="H70" s="12">
        <f t="shared" si="4"/>
        <v>57.931034482758626</v>
      </c>
    </row>
    <row r="71" spans="1:9" s="39" customFormat="1" x14ac:dyDescent="0.35">
      <c r="A71" s="39">
        <v>71</v>
      </c>
      <c r="B71" s="39" t="s">
        <v>137</v>
      </c>
      <c r="D71" s="39" t="s">
        <v>188</v>
      </c>
      <c r="E71" s="18">
        <v>97.5</v>
      </c>
      <c r="F71" s="14">
        <f t="shared" si="5"/>
        <v>105.3</v>
      </c>
      <c r="G71" s="53">
        <f t="shared" si="6"/>
        <v>90.78</v>
      </c>
      <c r="H71" s="12">
        <f t="shared" si="4"/>
        <v>67.241379310344826</v>
      </c>
    </row>
    <row r="72" spans="1:9" s="39" customFormat="1" x14ac:dyDescent="0.35">
      <c r="A72" s="39">
        <v>72</v>
      </c>
      <c r="B72" s="39" t="s">
        <v>138</v>
      </c>
      <c r="D72" s="39" t="s">
        <v>189</v>
      </c>
      <c r="E72" s="18">
        <v>136.5</v>
      </c>
      <c r="F72" s="14">
        <f t="shared" si="5"/>
        <v>147.41999999999999</v>
      </c>
      <c r="G72" s="53">
        <f t="shared" si="6"/>
        <v>127.09</v>
      </c>
      <c r="H72" s="12">
        <f t="shared" si="4"/>
        <v>94.137931034482762</v>
      </c>
    </row>
    <row r="73" spans="1:9" s="39" customFormat="1" x14ac:dyDescent="0.35">
      <c r="A73">
        <v>73</v>
      </c>
      <c r="B73" s="39" t="s">
        <v>139</v>
      </c>
      <c r="D73" s="39" t="s">
        <v>190</v>
      </c>
      <c r="E73" s="18">
        <v>172.5</v>
      </c>
      <c r="F73" s="14">
        <f t="shared" si="5"/>
        <v>186.3</v>
      </c>
      <c r="G73" s="53">
        <f t="shared" si="6"/>
        <v>160.6</v>
      </c>
      <c r="H73" s="12">
        <f t="shared" si="4"/>
        <v>118.96551724137932</v>
      </c>
    </row>
    <row r="74" spans="1:9" s="39" customFormat="1" x14ac:dyDescent="0.35">
      <c r="A74" s="39">
        <v>74</v>
      </c>
      <c r="B74" s="39" t="s">
        <v>140</v>
      </c>
      <c r="D74" s="39" t="s">
        <v>191</v>
      </c>
      <c r="E74" s="18">
        <v>250.5</v>
      </c>
      <c r="F74" s="14">
        <f t="shared" si="5"/>
        <v>270.54000000000002</v>
      </c>
      <c r="G74" s="53">
        <f t="shared" si="6"/>
        <v>233.22</v>
      </c>
      <c r="H74" s="12">
        <f t="shared" si="4"/>
        <v>172.7586206896552</v>
      </c>
      <c r="I74" s="42"/>
    </row>
    <row r="75" spans="1:9" s="39" customFormat="1" x14ac:dyDescent="0.35">
      <c r="A75" s="39">
        <v>75</v>
      </c>
      <c r="B75" s="40" t="s">
        <v>180</v>
      </c>
      <c r="C75" s="40"/>
      <c r="D75" s="40" t="s">
        <v>181</v>
      </c>
      <c r="E75" s="19">
        <v>741</v>
      </c>
      <c r="F75" s="14">
        <f t="shared" si="5"/>
        <v>800.28</v>
      </c>
      <c r="G75" s="54">
        <f t="shared" si="6"/>
        <v>689.9</v>
      </c>
      <c r="H75" s="14">
        <f t="shared" si="4"/>
        <v>511.0344827586207</v>
      </c>
    </row>
    <row r="76" spans="1:9" s="39" customFormat="1" x14ac:dyDescent="0.35">
      <c r="A76" s="39">
        <v>76</v>
      </c>
      <c r="B76" s="39" t="s">
        <v>141</v>
      </c>
      <c r="D76" s="39" t="s">
        <v>164</v>
      </c>
      <c r="E76" s="18">
        <v>176</v>
      </c>
      <c r="F76" s="14">
        <f t="shared" si="5"/>
        <v>190.08</v>
      </c>
      <c r="G76" s="53">
        <f>ROUND((F76/1.16),2)</f>
        <v>163.86</v>
      </c>
      <c r="H76" s="12">
        <f>ROUND(((E76-(E76*0.2))/1.16),2)</f>
        <v>121.38</v>
      </c>
      <c r="I76" s="42"/>
    </row>
    <row r="77" spans="1:9" s="39" customFormat="1" x14ac:dyDescent="0.35">
      <c r="A77">
        <v>77</v>
      </c>
      <c r="B77" s="39" t="s">
        <v>142</v>
      </c>
      <c r="D77" s="39" t="s">
        <v>165</v>
      </c>
      <c r="E77" s="18">
        <v>214</v>
      </c>
      <c r="F77" s="14">
        <f t="shared" si="5"/>
        <v>231.12</v>
      </c>
      <c r="G77" s="53">
        <f t="shared" si="6"/>
        <v>199.24</v>
      </c>
      <c r="H77" s="12">
        <f t="shared" ref="H77:H126" si="7">ROUND(((E77-(E77*0.2))/1.16),2)</f>
        <v>147.59</v>
      </c>
    </row>
    <row r="78" spans="1:9" s="39" customFormat="1" x14ac:dyDescent="0.35">
      <c r="A78" s="39">
        <v>78</v>
      </c>
      <c r="B78" s="39" t="s">
        <v>143</v>
      </c>
      <c r="D78" s="39" t="s">
        <v>166</v>
      </c>
      <c r="E78" s="18">
        <v>252</v>
      </c>
      <c r="F78" s="14">
        <f t="shared" si="5"/>
        <v>272.16000000000003</v>
      </c>
      <c r="G78" s="53">
        <f t="shared" si="6"/>
        <v>234.62</v>
      </c>
      <c r="H78" s="12">
        <f t="shared" si="7"/>
        <v>173.79</v>
      </c>
    </row>
    <row r="79" spans="1:9" s="39" customFormat="1" x14ac:dyDescent="0.35">
      <c r="A79" s="39">
        <v>79</v>
      </c>
      <c r="B79" s="39" t="s">
        <v>144</v>
      </c>
      <c r="D79" s="39" t="s">
        <v>167</v>
      </c>
      <c r="E79" s="18">
        <v>313</v>
      </c>
      <c r="F79" s="14">
        <f t="shared" si="5"/>
        <v>338.04</v>
      </c>
      <c r="G79" s="53">
        <f t="shared" si="6"/>
        <v>291.41000000000003</v>
      </c>
      <c r="H79" s="12">
        <f t="shared" si="7"/>
        <v>215.86</v>
      </c>
    </row>
    <row r="80" spans="1:9" s="39" customFormat="1" x14ac:dyDescent="0.35">
      <c r="A80" s="39">
        <v>80</v>
      </c>
      <c r="B80" s="40" t="s">
        <v>192</v>
      </c>
      <c r="C80" s="40"/>
      <c r="D80" s="40" t="s">
        <v>193</v>
      </c>
      <c r="E80" s="19">
        <v>955</v>
      </c>
      <c r="F80" s="14">
        <f t="shared" si="5"/>
        <v>1031.4000000000001</v>
      </c>
      <c r="G80" s="54">
        <f t="shared" si="6"/>
        <v>889.14</v>
      </c>
      <c r="H80" s="12">
        <f t="shared" si="7"/>
        <v>658.62</v>
      </c>
    </row>
    <row r="81" spans="1:11" s="39" customFormat="1" x14ac:dyDescent="0.35">
      <c r="A81">
        <v>81</v>
      </c>
      <c r="B81" s="39" t="s">
        <v>145</v>
      </c>
      <c r="D81" s="39" t="s">
        <v>168</v>
      </c>
      <c r="E81" s="18">
        <v>176</v>
      </c>
      <c r="F81" s="14">
        <f t="shared" si="5"/>
        <v>190.08</v>
      </c>
      <c r="G81" s="53">
        <f t="shared" si="6"/>
        <v>163.86</v>
      </c>
      <c r="H81" s="12">
        <f t="shared" si="7"/>
        <v>121.38</v>
      </c>
    </row>
    <row r="82" spans="1:11" s="39" customFormat="1" x14ac:dyDescent="0.35">
      <c r="A82" s="39">
        <v>82</v>
      </c>
      <c r="B82" s="39" t="s">
        <v>146</v>
      </c>
      <c r="D82" s="39" t="s">
        <v>169</v>
      </c>
      <c r="E82" s="55">
        <v>214</v>
      </c>
      <c r="F82" s="56">
        <f t="shared" si="5"/>
        <v>231.12</v>
      </c>
      <c r="G82" s="53">
        <f t="shared" si="6"/>
        <v>199.24</v>
      </c>
      <c r="H82" s="12">
        <f t="shared" si="7"/>
        <v>147.59</v>
      </c>
    </row>
    <row r="83" spans="1:11" s="39" customFormat="1" x14ac:dyDescent="0.35">
      <c r="A83" s="39">
        <v>83</v>
      </c>
      <c r="B83" s="39" t="s">
        <v>147</v>
      </c>
      <c r="D83" s="39" t="s">
        <v>170</v>
      </c>
      <c r="E83" s="18">
        <v>252</v>
      </c>
      <c r="F83" s="14">
        <f t="shared" si="5"/>
        <v>272.16000000000003</v>
      </c>
      <c r="G83" s="53">
        <f t="shared" si="6"/>
        <v>234.62</v>
      </c>
      <c r="H83" s="12">
        <f t="shared" si="7"/>
        <v>173.79</v>
      </c>
    </row>
    <row r="84" spans="1:11" s="39" customFormat="1" x14ac:dyDescent="0.35">
      <c r="A84" s="39">
        <v>84</v>
      </c>
      <c r="B84" s="39" t="s">
        <v>148</v>
      </c>
      <c r="D84" s="39" t="s">
        <v>171</v>
      </c>
      <c r="E84" s="18">
        <v>313</v>
      </c>
      <c r="F84" s="14">
        <f t="shared" si="5"/>
        <v>338.04</v>
      </c>
      <c r="G84" s="53">
        <f t="shared" si="6"/>
        <v>291.41000000000003</v>
      </c>
      <c r="H84" s="12">
        <f t="shared" si="7"/>
        <v>215.86</v>
      </c>
    </row>
    <row r="85" spans="1:11" s="39" customFormat="1" x14ac:dyDescent="0.35">
      <c r="A85">
        <v>85</v>
      </c>
      <c r="B85" s="40" t="s">
        <v>194</v>
      </c>
      <c r="C85" s="40"/>
      <c r="D85" s="40" t="s">
        <v>195</v>
      </c>
      <c r="E85" s="19">
        <v>955</v>
      </c>
      <c r="F85" s="14">
        <f t="shared" si="5"/>
        <v>1031.4000000000001</v>
      </c>
      <c r="G85" s="54">
        <f t="shared" si="6"/>
        <v>889.14</v>
      </c>
      <c r="H85" s="12">
        <f t="shared" si="7"/>
        <v>658.62</v>
      </c>
    </row>
    <row r="86" spans="1:11" s="39" customFormat="1" x14ac:dyDescent="0.35">
      <c r="A86" s="39">
        <v>86</v>
      </c>
      <c r="B86" s="39" t="s">
        <v>149</v>
      </c>
      <c r="D86" s="39" t="s">
        <v>197</v>
      </c>
      <c r="E86" s="18">
        <v>170</v>
      </c>
      <c r="F86" s="14">
        <f t="shared" si="5"/>
        <v>183.6</v>
      </c>
      <c r="G86" s="53">
        <f t="shared" si="6"/>
        <v>158.28</v>
      </c>
      <c r="H86" s="12">
        <f t="shared" si="7"/>
        <v>117.24</v>
      </c>
    </row>
    <row r="87" spans="1:11" s="39" customFormat="1" x14ac:dyDescent="0.35">
      <c r="A87" s="39">
        <v>87</v>
      </c>
      <c r="B87" s="39" t="s">
        <v>150</v>
      </c>
      <c r="D87" s="39" t="s">
        <v>198</v>
      </c>
      <c r="E87" s="18">
        <v>209</v>
      </c>
      <c r="F87" s="14">
        <f t="shared" si="5"/>
        <v>225.72</v>
      </c>
      <c r="G87" s="53">
        <f t="shared" si="6"/>
        <v>194.59</v>
      </c>
      <c r="H87" s="12">
        <f t="shared" si="7"/>
        <v>144.13999999999999</v>
      </c>
    </row>
    <row r="88" spans="1:11" s="39" customFormat="1" x14ac:dyDescent="0.35">
      <c r="A88" s="39">
        <v>88</v>
      </c>
      <c r="B88" s="39" t="s">
        <v>151</v>
      </c>
      <c r="D88" s="39" t="s">
        <v>199</v>
      </c>
      <c r="E88" s="18">
        <v>248</v>
      </c>
      <c r="F88" s="14">
        <f t="shared" si="5"/>
        <v>267.83999999999997</v>
      </c>
      <c r="G88" s="53">
        <f t="shared" si="6"/>
        <v>230.9</v>
      </c>
      <c r="H88" s="12">
        <f t="shared" si="7"/>
        <v>171.03</v>
      </c>
    </row>
    <row r="89" spans="1:11" s="39" customFormat="1" x14ac:dyDescent="0.35">
      <c r="A89">
        <v>89</v>
      </c>
      <c r="B89" s="39" t="s">
        <v>152</v>
      </c>
      <c r="D89" s="39" t="s">
        <v>200</v>
      </c>
      <c r="E89" s="18">
        <v>308</v>
      </c>
      <c r="F89" s="14">
        <f t="shared" si="5"/>
        <v>332.64</v>
      </c>
      <c r="G89" s="53">
        <f t="shared" si="6"/>
        <v>286.76</v>
      </c>
      <c r="H89" s="12">
        <f t="shared" si="7"/>
        <v>212.41</v>
      </c>
    </row>
    <row r="90" spans="1:11" s="39" customFormat="1" x14ac:dyDescent="0.35">
      <c r="A90" s="39">
        <v>90</v>
      </c>
      <c r="B90" s="40" t="s">
        <v>208</v>
      </c>
      <c r="C90" s="40"/>
      <c r="D90" s="40" t="s">
        <v>210</v>
      </c>
      <c r="E90" s="19">
        <v>935</v>
      </c>
      <c r="F90" s="14">
        <f t="shared" si="5"/>
        <v>1009.8</v>
      </c>
      <c r="G90" s="54">
        <f t="shared" si="6"/>
        <v>870.52</v>
      </c>
      <c r="H90" s="12">
        <f t="shared" si="7"/>
        <v>644.83000000000004</v>
      </c>
    </row>
    <row r="91" spans="1:11" x14ac:dyDescent="0.35">
      <c r="A91" s="39">
        <v>91</v>
      </c>
      <c r="B91" t="s">
        <v>153</v>
      </c>
      <c r="D91" t="s">
        <v>201</v>
      </c>
      <c r="E91" s="18">
        <v>176</v>
      </c>
      <c r="F91" s="14">
        <f t="shared" si="5"/>
        <v>190.08</v>
      </c>
      <c r="G91" s="10">
        <f t="shared" si="6"/>
        <v>163.86</v>
      </c>
      <c r="H91" s="12">
        <f t="shared" si="7"/>
        <v>121.38</v>
      </c>
    </row>
    <row r="92" spans="1:11" x14ac:dyDescent="0.35">
      <c r="A92" s="39">
        <v>92</v>
      </c>
      <c r="B92" t="s">
        <v>154</v>
      </c>
      <c r="D92" t="s">
        <v>202</v>
      </c>
      <c r="E92" s="18">
        <v>214</v>
      </c>
      <c r="F92" s="14">
        <f t="shared" si="5"/>
        <v>231.12</v>
      </c>
      <c r="G92" s="10">
        <f t="shared" si="6"/>
        <v>199.24</v>
      </c>
      <c r="H92" s="12">
        <f t="shared" si="7"/>
        <v>147.59</v>
      </c>
    </row>
    <row r="93" spans="1:11" x14ac:dyDescent="0.35">
      <c r="A93">
        <v>93</v>
      </c>
      <c r="B93" t="s">
        <v>155</v>
      </c>
      <c r="D93" t="s">
        <v>203</v>
      </c>
      <c r="E93" s="18">
        <v>252</v>
      </c>
      <c r="F93" s="14">
        <f t="shared" si="5"/>
        <v>272.16000000000003</v>
      </c>
      <c r="G93" s="10">
        <f t="shared" si="6"/>
        <v>234.62</v>
      </c>
      <c r="H93" s="12">
        <f t="shared" si="7"/>
        <v>173.79</v>
      </c>
    </row>
    <row r="94" spans="1:11" x14ac:dyDescent="0.35">
      <c r="A94" s="39">
        <v>94</v>
      </c>
      <c r="B94" t="s">
        <v>156</v>
      </c>
      <c r="D94" t="s">
        <v>204</v>
      </c>
      <c r="E94" s="18">
        <v>313</v>
      </c>
      <c r="F94" s="14">
        <f t="shared" si="5"/>
        <v>338.04</v>
      </c>
      <c r="G94" s="10">
        <f t="shared" si="6"/>
        <v>291.41000000000003</v>
      </c>
      <c r="H94" s="12">
        <f t="shared" si="7"/>
        <v>215.86</v>
      </c>
    </row>
    <row r="95" spans="1:11" x14ac:dyDescent="0.35">
      <c r="A95" s="39">
        <v>95</v>
      </c>
      <c r="B95" s="2" t="s">
        <v>209</v>
      </c>
      <c r="C95" s="2"/>
      <c r="D95" s="2" t="s">
        <v>196</v>
      </c>
      <c r="E95" s="19">
        <v>955</v>
      </c>
      <c r="F95" s="14">
        <f t="shared" si="5"/>
        <v>1031.4000000000001</v>
      </c>
      <c r="G95" s="20">
        <f t="shared" si="6"/>
        <v>889.14</v>
      </c>
      <c r="H95" s="12">
        <f t="shared" si="7"/>
        <v>658.62</v>
      </c>
    </row>
    <row r="96" spans="1:11" x14ac:dyDescent="0.35">
      <c r="A96" s="39">
        <v>96</v>
      </c>
      <c r="B96" s="23" t="s">
        <v>7</v>
      </c>
      <c r="C96" s="23"/>
      <c r="D96" s="23" t="s">
        <v>8</v>
      </c>
      <c r="E96" s="24" t="s">
        <v>9</v>
      </c>
      <c r="F96" s="25" t="s">
        <v>10</v>
      </c>
      <c r="G96" s="26" t="s">
        <v>271</v>
      </c>
      <c r="H96" s="25" t="s">
        <v>270</v>
      </c>
      <c r="I96" s="23"/>
      <c r="J96" s="23"/>
      <c r="K96" s="23"/>
    </row>
    <row r="97" spans="1:8" s="57" customFormat="1" x14ac:dyDescent="0.35">
      <c r="A97">
        <v>97</v>
      </c>
      <c r="B97" s="66" t="s">
        <v>231</v>
      </c>
      <c r="C97" s="66"/>
      <c r="D97" s="66" t="s">
        <v>277</v>
      </c>
      <c r="E97" s="67">
        <v>131</v>
      </c>
      <c r="F97" s="68">
        <f t="shared" si="5"/>
        <v>141.47999999999999</v>
      </c>
      <c r="G97" s="69">
        <f t="shared" si="6"/>
        <v>121.97</v>
      </c>
      <c r="H97" s="68">
        <f>ROUND(((E97-(E97*0.2))/1.16),2)</f>
        <v>90.34</v>
      </c>
    </row>
    <row r="98" spans="1:8" s="57" customFormat="1" x14ac:dyDescent="0.35">
      <c r="A98" s="39">
        <v>98</v>
      </c>
      <c r="B98" s="66" t="s">
        <v>232</v>
      </c>
      <c r="C98" s="66"/>
      <c r="D98" s="66" t="s">
        <v>278</v>
      </c>
      <c r="E98" s="67">
        <v>152</v>
      </c>
      <c r="F98" s="68">
        <f t="shared" si="5"/>
        <v>164.16</v>
      </c>
      <c r="G98" s="69">
        <f t="shared" si="6"/>
        <v>141.52000000000001</v>
      </c>
      <c r="H98" s="68">
        <f t="shared" si="7"/>
        <v>104.83</v>
      </c>
    </row>
    <row r="99" spans="1:8" s="57" customFormat="1" x14ac:dyDescent="0.35">
      <c r="A99" s="39">
        <v>99</v>
      </c>
      <c r="B99" s="66" t="s">
        <v>233</v>
      </c>
      <c r="C99" s="66"/>
      <c r="D99" s="66" t="s">
        <v>279</v>
      </c>
      <c r="E99" s="67">
        <v>168</v>
      </c>
      <c r="F99" s="68">
        <f t="shared" si="5"/>
        <v>181.44</v>
      </c>
      <c r="G99" s="69">
        <f t="shared" si="6"/>
        <v>156.41</v>
      </c>
      <c r="H99" s="68">
        <f t="shared" si="7"/>
        <v>115.86</v>
      </c>
    </row>
    <row r="100" spans="1:8" s="57" customFormat="1" x14ac:dyDescent="0.35">
      <c r="A100" s="39">
        <v>100</v>
      </c>
      <c r="B100" s="66" t="s">
        <v>234</v>
      </c>
      <c r="C100" s="66"/>
      <c r="D100" s="66" t="s">
        <v>280</v>
      </c>
      <c r="E100" s="67">
        <v>202</v>
      </c>
      <c r="F100" s="68">
        <f t="shared" si="5"/>
        <v>218.16</v>
      </c>
      <c r="G100" s="69">
        <f t="shared" si="6"/>
        <v>188.07</v>
      </c>
      <c r="H100" s="68">
        <f t="shared" si="7"/>
        <v>139.31</v>
      </c>
    </row>
    <row r="101" spans="1:8" s="57" customFormat="1" x14ac:dyDescent="0.35">
      <c r="A101">
        <v>101</v>
      </c>
      <c r="B101" s="66" t="s">
        <v>235</v>
      </c>
      <c r="C101" s="66"/>
      <c r="D101" s="66" t="s">
        <v>281</v>
      </c>
      <c r="E101" s="67">
        <v>226</v>
      </c>
      <c r="F101" s="68">
        <f t="shared" si="5"/>
        <v>244.08</v>
      </c>
      <c r="G101" s="69">
        <f t="shared" si="6"/>
        <v>210.41</v>
      </c>
      <c r="H101" s="68">
        <f t="shared" si="7"/>
        <v>155.86000000000001</v>
      </c>
    </row>
    <row r="102" spans="1:8" s="2" customFormat="1" x14ac:dyDescent="0.35">
      <c r="B102" s="84" t="s">
        <v>345</v>
      </c>
      <c r="C102" s="84"/>
      <c r="D102" s="84" t="s">
        <v>343</v>
      </c>
      <c r="E102" s="85">
        <f>SUM(E97:E101)</f>
        <v>879</v>
      </c>
      <c r="F102" s="85">
        <f t="shared" ref="F102:H102" si="8">SUM(F97:F101)</f>
        <v>949.32</v>
      </c>
      <c r="G102" s="85">
        <f t="shared" si="8"/>
        <v>818.38</v>
      </c>
      <c r="H102" s="85">
        <f t="shared" si="8"/>
        <v>606.20000000000005</v>
      </c>
    </row>
    <row r="103" spans="1:8" s="65" customFormat="1" x14ac:dyDescent="0.35">
      <c r="A103" s="39">
        <v>102</v>
      </c>
      <c r="B103" s="63" t="s">
        <v>272</v>
      </c>
      <c r="C103" s="63"/>
      <c r="D103" s="63" t="s">
        <v>282</v>
      </c>
      <c r="E103" s="41">
        <v>131</v>
      </c>
      <c r="F103" s="64">
        <f>ROUND(E103+(E103*0.08),2)</f>
        <v>141.47999999999999</v>
      </c>
      <c r="G103" s="63">
        <f>ROUND((F103/1.16),2)</f>
        <v>121.97</v>
      </c>
      <c r="H103" s="64">
        <f>ROUND(((E103-(E103*0.2))/1.16),2)</f>
        <v>90.34</v>
      </c>
    </row>
    <row r="104" spans="1:8" s="65" customFormat="1" x14ac:dyDescent="0.35">
      <c r="A104" s="39">
        <v>103</v>
      </c>
      <c r="B104" s="63" t="s">
        <v>273</v>
      </c>
      <c r="C104" s="63"/>
      <c r="D104" s="63" t="s">
        <v>283</v>
      </c>
      <c r="E104" s="41">
        <v>152</v>
      </c>
      <c r="F104" s="64">
        <f>ROUND(E104+(E104*0.08),2)</f>
        <v>164.16</v>
      </c>
      <c r="G104" s="63">
        <f>ROUND((F104/1.16),2)</f>
        <v>141.52000000000001</v>
      </c>
      <c r="H104" s="64">
        <f>ROUND(((E104-(E104*0.2))/1.16),2)</f>
        <v>104.83</v>
      </c>
    </row>
    <row r="105" spans="1:8" s="65" customFormat="1" x14ac:dyDescent="0.35">
      <c r="A105" s="39">
        <v>104</v>
      </c>
      <c r="B105" s="63" t="s">
        <v>274</v>
      </c>
      <c r="C105" s="63"/>
      <c r="D105" s="63" t="s">
        <v>284</v>
      </c>
      <c r="E105" s="41">
        <v>168</v>
      </c>
      <c r="F105" s="64">
        <f>ROUND(E105+(E105*0.08),2)</f>
        <v>181.44</v>
      </c>
      <c r="G105" s="63">
        <f>ROUND((F105/1.16),2)</f>
        <v>156.41</v>
      </c>
      <c r="H105" s="64">
        <f>ROUND(((E105-(E105*0.2))/1.16),2)</f>
        <v>115.86</v>
      </c>
    </row>
    <row r="106" spans="1:8" s="65" customFormat="1" x14ac:dyDescent="0.35">
      <c r="A106">
        <v>105</v>
      </c>
      <c r="B106" s="63" t="s">
        <v>275</v>
      </c>
      <c r="C106" s="63"/>
      <c r="D106" s="63" t="s">
        <v>285</v>
      </c>
      <c r="E106" s="41">
        <v>202</v>
      </c>
      <c r="F106" s="64">
        <f>ROUND(E106+(E106*0.08),2)</f>
        <v>218.16</v>
      </c>
      <c r="G106" s="63">
        <f>ROUND((F106/1.16),2)</f>
        <v>188.07</v>
      </c>
      <c r="H106" s="64">
        <f>ROUND(((E106-(E106*0.2))/1.16),2)</f>
        <v>139.31</v>
      </c>
    </row>
    <row r="107" spans="1:8" s="65" customFormat="1" x14ac:dyDescent="0.35">
      <c r="A107" s="39">
        <v>106</v>
      </c>
      <c r="B107" s="63" t="s">
        <v>276</v>
      </c>
      <c r="C107" s="63"/>
      <c r="D107" s="63" t="s">
        <v>286</v>
      </c>
      <c r="E107" s="41">
        <v>226</v>
      </c>
      <c r="F107" s="64">
        <f>ROUND(E107+(E107*0.08),2)</f>
        <v>244.08</v>
      </c>
      <c r="G107" s="63">
        <f>ROUND((F107/1.16),2)</f>
        <v>210.41</v>
      </c>
      <c r="H107" s="64">
        <f>ROUND(((E107-(E107*0.2))/1.16),2)</f>
        <v>155.86000000000001</v>
      </c>
    </row>
    <row r="108" spans="1:8" s="2" customFormat="1" x14ac:dyDescent="0.35">
      <c r="B108" s="84" t="s">
        <v>344</v>
      </c>
      <c r="C108" s="84"/>
      <c r="D108" s="84" t="s">
        <v>346</v>
      </c>
      <c r="E108" s="85">
        <f>SUM(E103:E107)</f>
        <v>879</v>
      </c>
      <c r="F108" s="85">
        <f t="shared" ref="F108:H108" si="9">SUM(F103:F107)</f>
        <v>949.32</v>
      </c>
      <c r="G108" s="85">
        <f t="shared" si="9"/>
        <v>818.38</v>
      </c>
      <c r="H108" s="85">
        <f t="shared" si="9"/>
        <v>606.20000000000005</v>
      </c>
    </row>
    <row r="109" spans="1:8" s="57" customFormat="1" x14ac:dyDescent="0.35">
      <c r="A109" s="39">
        <v>107</v>
      </c>
      <c r="B109" s="59" t="s">
        <v>238</v>
      </c>
      <c r="C109" s="59"/>
      <c r="D109" s="59" t="s">
        <v>242</v>
      </c>
      <c r="E109" s="70">
        <v>80</v>
      </c>
      <c r="F109" s="60">
        <f>ROUND(E109+(E109*0.08),2)</f>
        <v>86.4</v>
      </c>
      <c r="G109" s="22">
        <f>ROUND((F109/1.16),2)</f>
        <v>74.48</v>
      </c>
      <c r="H109" s="60">
        <f>ROUND(((E109-(E109*0.2))/1.16),2)</f>
        <v>55.17</v>
      </c>
    </row>
    <row r="110" spans="1:8" s="57" customFormat="1" x14ac:dyDescent="0.35">
      <c r="A110" s="39">
        <v>108</v>
      </c>
      <c r="B110" s="59" t="s">
        <v>239</v>
      </c>
      <c r="C110" s="59"/>
      <c r="D110" s="59" t="s">
        <v>243</v>
      </c>
      <c r="E110" s="17">
        <v>125</v>
      </c>
      <c r="F110" s="60">
        <f>ROUND(E110+(E110*0.08),2)</f>
        <v>135</v>
      </c>
      <c r="G110" s="22">
        <f>ROUND((F110/1.16),2)</f>
        <v>116.38</v>
      </c>
      <c r="H110" s="60">
        <f>ROUND(((E110-(E110*0.2))/1.16),2)</f>
        <v>86.21</v>
      </c>
    </row>
    <row r="111" spans="1:8" s="57" customFormat="1" x14ac:dyDescent="0.35">
      <c r="A111">
        <v>109</v>
      </c>
      <c r="B111" s="59" t="s">
        <v>240</v>
      </c>
      <c r="C111" s="59"/>
      <c r="D111" s="59" t="s">
        <v>244</v>
      </c>
      <c r="E111" s="17">
        <v>195</v>
      </c>
      <c r="F111" s="60">
        <f>ROUND(E111+(E111*0.08),2)</f>
        <v>210.6</v>
      </c>
      <c r="G111" s="22">
        <f>ROUND((F111/1.16),2)</f>
        <v>181.55</v>
      </c>
      <c r="H111" s="60">
        <f>ROUND(((E111-(E111*0.2))/1.16),2)</f>
        <v>134.47999999999999</v>
      </c>
    </row>
    <row r="112" spans="1:8" s="57" customFormat="1" x14ac:dyDescent="0.35">
      <c r="A112" s="39">
        <v>110</v>
      </c>
      <c r="B112" s="59" t="s">
        <v>241</v>
      </c>
      <c r="C112" s="59"/>
      <c r="D112" s="59" t="s">
        <v>245</v>
      </c>
      <c r="E112" s="17">
        <v>290</v>
      </c>
      <c r="F112" s="60">
        <f>ROUND(E112+(E112*0.08),2)</f>
        <v>313.2</v>
      </c>
      <c r="G112" s="22">
        <f>ROUND((F112/1.16),2)</f>
        <v>270</v>
      </c>
      <c r="H112" s="60">
        <f>ROUND(((E112-(E112*0.2))/1.16),2)</f>
        <v>200</v>
      </c>
    </row>
    <row r="113" spans="1:8" s="40" customFormat="1" x14ac:dyDescent="0.35">
      <c r="B113" s="6" t="s">
        <v>348</v>
      </c>
      <c r="C113" s="6"/>
      <c r="D113" s="6" t="s">
        <v>347</v>
      </c>
      <c r="E113" s="21">
        <f>SUM(E109:E112)</f>
        <v>690</v>
      </c>
      <c r="F113" s="21">
        <f t="shared" ref="F113:H113" si="10">SUM(F109:F112)</f>
        <v>745.2</v>
      </c>
      <c r="G113" s="21">
        <f t="shared" si="10"/>
        <v>642.41000000000008</v>
      </c>
      <c r="H113" s="21">
        <f t="shared" si="10"/>
        <v>475.86</v>
      </c>
    </row>
    <row r="114" spans="1:8" s="57" customFormat="1" x14ac:dyDescent="0.35">
      <c r="A114" s="39">
        <v>111</v>
      </c>
      <c r="B114" s="86" t="s">
        <v>236</v>
      </c>
      <c r="C114" s="86"/>
      <c r="D114" s="86" t="s">
        <v>237</v>
      </c>
      <c r="E114" s="87">
        <v>95</v>
      </c>
      <c r="F114" s="88">
        <f t="shared" si="5"/>
        <v>102.6</v>
      </c>
      <c r="G114" s="89">
        <f t="shared" si="6"/>
        <v>88.45</v>
      </c>
      <c r="H114" s="88">
        <f t="shared" si="7"/>
        <v>65.52</v>
      </c>
    </row>
    <row r="115" spans="1:8" s="57" customFormat="1" x14ac:dyDescent="0.35">
      <c r="A115" s="39">
        <v>112</v>
      </c>
      <c r="B115" s="61" t="s">
        <v>258</v>
      </c>
      <c r="C115" s="61"/>
      <c r="D115" s="61" t="s">
        <v>246</v>
      </c>
      <c r="E115" s="37">
        <v>30</v>
      </c>
      <c r="F115" s="62">
        <f t="shared" si="5"/>
        <v>32.4</v>
      </c>
      <c r="G115" s="38">
        <f t="shared" si="6"/>
        <v>27.93</v>
      </c>
      <c r="H115" s="58">
        <f t="shared" si="7"/>
        <v>20.69</v>
      </c>
    </row>
    <row r="116" spans="1:8" s="57" customFormat="1" x14ac:dyDescent="0.35">
      <c r="A116">
        <v>113</v>
      </c>
      <c r="B116" s="61" t="s">
        <v>259</v>
      </c>
      <c r="C116" s="61"/>
      <c r="D116" s="61" t="s">
        <v>247</v>
      </c>
      <c r="E116" s="37">
        <v>35</v>
      </c>
      <c r="F116" s="62">
        <f t="shared" si="5"/>
        <v>37.799999999999997</v>
      </c>
      <c r="G116" s="38">
        <f t="shared" si="6"/>
        <v>32.590000000000003</v>
      </c>
      <c r="H116" s="58">
        <f t="shared" si="7"/>
        <v>24.14</v>
      </c>
    </row>
    <row r="117" spans="1:8" s="57" customFormat="1" x14ac:dyDescent="0.35">
      <c r="A117" s="39">
        <v>114</v>
      </c>
      <c r="B117" s="61" t="s">
        <v>260</v>
      </c>
      <c r="C117" s="61"/>
      <c r="D117" s="61" t="s">
        <v>248</v>
      </c>
      <c r="E117" s="37">
        <v>40</v>
      </c>
      <c r="F117" s="62">
        <f t="shared" si="5"/>
        <v>43.2</v>
      </c>
      <c r="G117" s="38">
        <f t="shared" si="6"/>
        <v>37.24</v>
      </c>
      <c r="H117" s="58">
        <f t="shared" si="7"/>
        <v>27.59</v>
      </c>
    </row>
    <row r="118" spans="1:8" s="57" customFormat="1" x14ac:dyDescent="0.35">
      <c r="A118" s="39">
        <v>115</v>
      </c>
      <c r="B118" s="61" t="s">
        <v>261</v>
      </c>
      <c r="C118" s="61"/>
      <c r="D118" s="61" t="s">
        <v>249</v>
      </c>
      <c r="E118" s="37">
        <v>45</v>
      </c>
      <c r="F118" s="62">
        <f t="shared" si="5"/>
        <v>48.6</v>
      </c>
      <c r="G118" s="38">
        <f t="shared" si="6"/>
        <v>41.9</v>
      </c>
      <c r="H118" s="58">
        <f t="shared" si="7"/>
        <v>31.03</v>
      </c>
    </row>
    <row r="119" spans="1:8" s="57" customFormat="1" x14ac:dyDescent="0.35">
      <c r="A119" s="39">
        <v>116</v>
      </c>
      <c r="B119" s="61" t="s">
        <v>262</v>
      </c>
      <c r="C119" s="61"/>
      <c r="D119" s="61" t="s">
        <v>250</v>
      </c>
      <c r="E119" s="37">
        <v>49</v>
      </c>
      <c r="F119" s="62">
        <f t="shared" si="5"/>
        <v>52.92</v>
      </c>
      <c r="G119" s="38">
        <f t="shared" si="6"/>
        <v>45.62</v>
      </c>
      <c r="H119" s="58">
        <f t="shared" si="7"/>
        <v>33.79</v>
      </c>
    </row>
    <row r="120" spans="1:8" s="57" customFormat="1" x14ac:dyDescent="0.35">
      <c r="A120">
        <v>117</v>
      </c>
      <c r="B120" s="61" t="s">
        <v>263</v>
      </c>
      <c r="C120" s="61"/>
      <c r="D120" s="61" t="s">
        <v>251</v>
      </c>
      <c r="E120" s="37">
        <v>58</v>
      </c>
      <c r="F120" s="62">
        <f t="shared" si="5"/>
        <v>62.64</v>
      </c>
      <c r="G120" s="38">
        <f t="shared" si="6"/>
        <v>54</v>
      </c>
      <c r="H120" s="58">
        <f t="shared" si="7"/>
        <v>40</v>
      </c>
    </row>
    <row r="121" spans="1:8" s="57" customFormat="1" x14ac:dyDescent="0.35">
      <c r="A121" s="39">
        <v>118</v>
      </c>
      <c r="B121" s="61" t="s">
        <v>264</v>
      </c>
      <c r="C121" s="61"/>
      <c r="D121" s="61" t="s">
        <v>252</v>
      </c>
      <c r="E121" s="37">
        <v>65</v>
      </c>
      <c r="F121" s="62">
        <f t="shared" si="5"/>
        <v>70.2</v>
      </c>
      <c r="G121" s="38">
        <f t="shared" si="6"/>
        <v>60.52</v>
      </c>
      <c r="H121" s="58">
        <f t="shared" si="7"/>
        <v>44.83</v>
      </c>
    </row>
    <row r="122" spans="1:8" s="57" customFormat="1" x14ac:dyDescent="0.35">
      <c r="A122" s="39">
        <v>119</v>
      </c>
      <c r="B122" s="61" t="s">
        <v>265</v>
      </c>
      <c r="C122" s="61"/>
      <c r="D122" s="61" t="s">
        <v>253</v>
      </c>
      <c r="E122" s="37">
        <v>78</v>
      </c>
      <c r="F122" s="62">
        <f t="shared" si="5"/>
        <v>84.24</v>
      </c>
      <c r="G122" s="38">
        <f t="shared" si="6"/>
        <v>72.62</v>
      </c>
      <c r="H122" s="58">
        <f t="shared" si="7"/>
        <v>53.79</v>
      </c>
    </row>
    <row r="123" spans="1:8" s="57" customFormat="1" x14ac:dyDescent="0.35">
      <c r="A123" s="39">
        <v>120</v>
      </c>
      <c r="B123" s="61" t="s">
        <v>266</v>
      </c>
      <c r="C123" s="61"/>
      <c r="D123" s="61" t="s">
        <v>254</v>
      </c>
      <c r="E123" s="37">
        <v>88</v>
      </c>
      <c r="F123" s="62">
        <f t="shared" si="5"/>
        <v>95.04</v>
      </c>
      <c r="G123" s="38">
        <f t="shared" si="6"/>
        <v>81.93</v>
      </c>
      <c r="H123" s="58">
        <f t="shared" si="7"/>
        <v>60.69</v>
      </c>
    </row>
    <row r="124" spans="1:8" s="57" customFormat="1" x14ac:dyDescent="0.35">
      <c r="A124">
        <v>121</v>
      </c>
      <c r="B124" s="61" t="s">
        <v>267</v>
      </c>
      <c r="C124" s="61"/>
      <c r="D124" s="61" t="s">
        <v>255</v>
      </c>
      <c r="E124" s="37">
        <v>105</v>
      </c>
      <c r="F124" s="62">
        <f t="shared" si="5"/>
        <v>113.4</v>
      </c>
      <c r="G124" s="38">
        <f t="shared" si="6"/>
        <v>97.76</v>
      </c>
      <c r="H124" s="58">
        <f t="shared" si="7"/>
        <v>72.41</v>
      </c>
    </row>
    <row r="125" spans="1:8" s="57" customFormat="1" x14ac:dyDescent="0.35">
      <c r="A125" s="39">
        <v>122</v>
      </c>
      <c r="B125" s="61" t="s">
        <v>268</v>
      </c>
      <c r="C125" s="61"/>
      <c r="D125" s="61" t="s">
        <v>256</v>
      </c>
      <c r="E125" s="37">
        <v>125</v>
      </c>
      <c r="F125" s="62">
        <f t="shared" si="5"/>
        <v>135</v>
      </c>
      <c r="G125" s="38">
        <f t="shared" si="6"/>
        <v>116.38</v>
      </c>
      <c r="H125" s="58">
        <f t="shared" si="7"/>
        <v>86.21</v>
      </c>
    </row>
    <row r="126" spans="1:8" s="57" customFormat="1" x14ac:dyDescent="0.35">
      <c r="A126" s="39">
        <v>123</v>
      </c>
      <c r="B126" s="61" t="s">
        <v>269</v>
      </c>
      <c r="C126" s="61"/>
      <c r="D126" s="61" t="s">
        <v>257</v>
      </c>
      <c r="E126" s="37">
        <v>135</v>
      </c>
      <c r="F126" s="62">
        <f t="shared" si="5"/>
        <v>145.80000000000001</v>
      </c>
      <c r="G126" s="61">
        <f t="shared" si="6"/>
        <v>125.69</v>
      </c>
      <c r="H126" s="58">
        <f t="shared" si="7"/>
        <v>93.1</v>
      </c>
    </row>
    <row r="127" spans="1:8" s="65" customFormat="1" x14ac:dyDescent="0.35">
      <c r="A127" s="39">
        <v>124</v>
      </c>
      <c r="B127" s="66" t="s">
        <v>295</v>
      </c>
      <c r="C127" s="66"/>
      <c r="D127" s="66" t="s">
        <v>287</v>
      </c>
      <c r="E127" s="67">
        <v>55</v>
      </c>
      <c r="F127" s="68">
        <f t="shared" si="5"/>
        <v>59.4</v>
      </c>
      <c r="G127" s="66">
        <f t="shared" ref="G127:G146" si="11">ROUND((F127/1.16),2)</f>
        <v>51.21</v>
      </c>
      <c r="H127" s="68">
        <f t="shared" ref="H127:H146" si="12">ROUND(((E127-(E127*0.2))/1.16),2)</f>
        <v>37.93</v>
      </c>
    </row>
    <row r="128" spans="1:8" s="65" customFormat="1" x14ac:dyDescent="0.35">
      <c r="A128">
        <v>125</v>
      </c>
      <c r="B128" s="66" t="s">
        <v>296</v>
      </c>
      <c r="C128" s="66"/>
      <c r="D128" s="66" t="s">
        <v>288</v>
      </c>
      <c r="E128" s="67">
        <v>58</v>
      </c>
      <c r="F128" s="68">
        <f t="shared" si="5"/>
        <v>62.64</v>
      </c>
      <c r="G128" s="66">
        <f t="shared" si="11"/>
        <v>54</v>
      </c>
      <c r="H128" s="68">
        <f t="shared" si="12"/>
        <v>40</v>
      </c>
    </row>
    <row r="129" spans="1:8" s="65" customFormat="1" x14ac:dyDescent="0.35">
      <c r="A129" s="39">
        <v>126</v>
      </c>
      <c r="B129" s="66" t="s">
        <v>297</v>
      </c>
      <c r="C129" s="66"/>
      <c r="D129" s="66" t="s">
        <v>289</v>
      </c>
      <c r="E129" s="67">
        <v>61</v>
      </c>
      <c r="F129" s="68">
        <f t="shared" si="5"/>
        <v>65.88</v>
      </c>
      <c r="G129" s="66">
        <f t="shared" si="11"/>
        <v>56.79</v>
      </c>
      <c r="H129" s="68">
        <f t="shared" si="12"/>
        <v>42.07</v>
      </c>
    </row>
    <row r="130" spans="1:8" x14ac:dyDescent="0.35">
      <c r="A130" s="39">
        <v>127</v>
      </c>
      <c r="B130" s="66" t="s">
        <v>298</v>
      </c>
      <c r="C130" s="71"/>
      <c r="D130" s="66" t="s">
        <v>290</v>
      </c>
      <c r="E130" s="67">
        <v>66</v>
      </c>
      <c r="F130" s="72">
        <f t="shared" si="5"/>
        <v>71.28</v>
      </c>
      <c r="G130" s="66">
        <f t="shared" si="11"/>
        <v>61.45</v>
      </c>
      <c r="H130" s="73">
        <f t="shared" si="12"/>
        <v>45.52</v>
      </c>
    </row>
    <row r="131" spans="1:8" x14ac:dyDescent="0.35">
      <c r="A131" s="39">
        <v>128</v>
      </c>
      <c r="B131" s="66" t="s">
        <v>299</v>
      </c>
      <c r="C131" s="71"/>
      <c r="D131" s="66" t="s">
        <v>291</v>
      </c>
      <c r="E131" s="67">
        <v>70</v>
      </c>
      <c r="F131" s="72">
        <f t="shared" si="5"/>
        <v>75.599999999999994</v>
      </c>
      <c r="G131" s="66">
        <f t="shared" si="11"/>
        <v>65.17</v>
      </c>
      <c r="H131" s="73">
        <f t="shared" si="12"/>
        <v>48.28</v>
      </c>
    </row>
    <row r="132" spans="1:8" x14ac:dyDescent="0.35">
      <c r="A132">
        <v>129</v>
      </c>
      <c r="B132" s="66" t="s">
        <v>300</v>
      </c>
      <c r="C132" s="71"/>
      <c r="D132" s="66" t="s">
        <v>292</v>
      </c>
      <c r="E132" s="67">
        <v>76</v>
      </c>
      <c r="F132" s="72">
        <f t="shared" si="5"/>
        <v>82.08</v>
      </c>
      <c r="G132" s="66">
        <f t="shared" si="11"/>
        <v>70.760000000000005</v>
      </c>
      <c r="H132" s="73">
        <f t="shared" si="12"/>
        <v>52.41</v>
      </c>
    </row>
    <row r="133" spans="1:8" x14ac:dyDescent="0.35">
      <c r="A133" s="39">
        <v>130</v>
      </c>
      <c r="B133" s="66" t="s">
        <v>301</v>
      </c>
      <c r="C133" s="71"/>
      <c r="D133" s="66" t="s">
        <v>293</v>
      </c>
      <c r="E133" s="67">
        <v>88</v>
      </c>
      <c r="F133" s="72">
        <f t="shared" si="5"/>
        <v>95.04</v>
      </c>
      <c r="G133" s="66">
        <f t="shared" si="11"/>
        <v>81.93</v>
      </c>
      <c r="H133" s="73">
        <f t="shared" si="12"/>
        <v>60.69</v>
      </c>
    </row>
    <row r="134" spans="1:8" x14ac:dyDescent="0.35">
      <c r="A134" s="39">
        <v>131</v>
      </c>
      <c r="B134" s="66" t="s">
        <v>302</v>
      </c>
      <c r="C134" s="71"/>
      <c r="D134" s="66" t="s">
        <v>294</v>
      </c>
      <c r="E134" s="67">
        <v>96</v>
      </c>
      <c r="F134" s="72">
        <f t="shared" si="5"/>
        <v>103.68</v>
      </c>
      <c r="G134" s="66">
        <f t="shared" si="11"/>
        <v>89.38</v>
      </c>
      <c r="H134" s="73">
        <f t="shared" si="12"/>
        <v>66.209999999999994</v>
      </c>
    </row>
    <row r="135" spans="1:8" x14ac:dyDescent="0.35">
      <c r="A135" s="39">
        <v>132</v>
      </c>
      <c r="B135" s="79" t="s">
        <v>331</v>
      </c>
      <c r="C135" s="80"/>
      <c r="D135" s="79" t="s">
        <v>319</v>
      </c>
      <c r="E135" s="81">
        <v>57</v>
      </c>
      <c r="F135" s="82">
        <f t="shared" si="5"/>
        <v>61.56</v>
      </c>
      <c r="G135" s="79">
        <f t="shared" si="11"/>
        <v>53.07</v>
      </c>
      <c r="H135" s="83">
        <f t="shared" si="12"/>
        <v>39.31</v>
      </c>
    </row>
    <row r="136" spans="1:8" x14ac:dyDescent="0.35">
      <c r="A136">
        <v>133</v>
      </c>
      <c r="B136" s="79" t="s">
        <v>332</v>
      </c>
      <c r="C136" s="80"/>
      <c r="D136" s="79" t="s">
        <v>320</v>
      </c>
      <c r="E136" s="81">
        <v>64</v>
      </c>
      <c r="F136" s="82">
        <f t="shared" si="5"/>
        <v>69.12</v>
      </c>
      <c r="G136" s="79">
        <f t="shared" si="11"/>
        <v>59.59</v>
      </c>
      <c r="H136" s="83">
        <f t="shared" si="12"/>
        <v>44.14</v>
      </c>
    </row>
    <row r="137" spans="1:8" x14ac:dyDescent="0.35">
      <c r="A137" s="39">
        <v>134</v>
      </c>
      <c r="B137" s="79" t="s">
        <v>333</v>
      </c>
      <c r="C137" s="80"/>
      <c r="D137" s="79" t="s">
        <v>321</v>
      </c>
      <c r="E137" s="81">
        <v>69</v>
      </c>
      <c r="F137" s="82">
        <f t="shared" si="5"/>
        <v>74.52</v>
      </c>
      <c r="G137" s="79">
        <f t="shared" si="11"/>
        <v>64.239999999999995</v>
      </c>
      <c r="H137" s="83">
        <f t="shared" si="12"/>
        <v>47.59</v>
      </c>
    </row>
    <row r="138" spans="1:8" x14ac:dyDescent="0.35">
      <c r="A138" s="39">
        <v>135</v>
      </c>
      <c r="B138" s="79" t="s">
        <v>334</v>
      </c>
      <c r="C138" s="80"/>
      <c r="D138" s="79" t="s">
        <v>322</v>
      </c>
      <c r="E138" s="81">
        <v>73</v>
      </c>
      <c r="F138" s="82">
        <f t="shared" si="5"/>
        <v>78.84</v>
      </c>
      <c r="G138" s="79">
        <f t="shared" si="11"/>
        <v>67.97</v>
      </c>
      <c r="H138" s="83">
        <f t="shared" si="12"/>
        <v>50.34</v>
      </c>
    </row>
    <row r="139" spans="1:8" x14ac:dyDescent="0.35">
      <c r="A139" s="39">
        <v>136</v>
      </c>
      <c r="B139" s="79" t="s">
        <v>335</v>
      </c>
      <c r="C139" s="80"/>
      <c r="D139" s="79" t="s">
        <v>323</v>
      </c>
      <c r="E139" s="81">
        <v>81</v>
      </c>
      <c r="F139" s="82">
        <f t="shared" si="5"/>
        <v>87.48</v>
      </c>
      <c r="G139" s="79">
        <f t="shared" si="11"/>
        <v>75.41</v>
      </c>
      <c r="H139" s="83">
        <f t="shared" si="12"/>
        <v>55.86</v>
      </c>
    </row>
    <row r="140" spans="1:8" x14ac:dyDescent="0.35">
      <c r="A140">
        <v>137</v>
      </c>
      <c r="B140" s="79" t="s">
        <v>336</v>
      </c>
      <c r="C140" s="80"/>
      <c r="D140" s="79" t="s">
        <v>324</v>
      </c>
      <c r="E140" s="81">
        <v>91</v>
      </c>
      <c r="F140" s="82">
        <f t="shared" si="5"/>
        <v>98.28</v>
      </c>
      <c r="G140" s="79">
        <f t="shared" si="11"/>
        <v>84.72</v>
      </c>
      <c r="H140" s="83">
        <f t="shared" si="12"/>
        <v>62.76</v>
      </c>
    </row>
    <row r="141" spans="1:8" x14ac:dyDescent="0.35">
      <c r="A141" s="39">
        <v>138</v>
      </c>
      <c r="B141" s="79" t="s">
        <v>337</v>
      </c>
      <c r="C141" s="80"/>
      <c r="D141" s="79" t="s">
        <v>325</v>
      </c>
      <c r="E141" s="81">
        <v>107</v>
      </c>
      <c r="F141" s="82">
        <f t="shared" si="5"/>
        <v>115.56</v>
      </c>
      <c r="G141" s="79">
        <f t="shared" si="11"/>
        <v>99.62</v>
      </c>
      <c r="H141" s="83">
        <f t="shared" si="12"/>
        <v>73.790000000000006</v>
      </c>
    </row>
    <row r="142" spans="1:8" x14ac:dyDescent="0.35">
      <c r="A142" s="39">
        <v>139</v>
      </c>
      <c r="B142" s="79" t="s">
        <v>338</v>
      </c>
      <c r="C142" s="80"/>
      <c r="D142" s="79" t="s">
        <v>326</v>
      </c>
      <c r="E142" s="81">
        <v>120</v>
      </c>
      <c r="F142" s="82">
        <f t="shared" si="5"/>
        <v>129.6</v>
      </c>
      <c r="G142" s="79">
        <f t="shared" si="11"/>
        <v>111.72</v>
      </c>
      <c r="H142" s="83">
        <f t="shared" si="12"/>
        <v>82.76</v>
      </c>
    </row>
    <row r="143" spans="1:8" x14ac:dyDescent="0.35">
      <c r="A143" s="39">
        <v>140</v>
      </c>
      <c r="B143" s="79" t="s">
        <v>339</v>
      </c>
      <c r="C143" s="80"/>
      <c r="D143" s="79" t="s">
        <v>327</v>
      </c>
      <c r="E143" s="81">
        <v>140</v>
      </c>
      <c r="F143" s="82">
        <f t="shared" si="5"/>
        <v>151.19999999999999</v>
      </c>
      <c r="G143" s="79">
        <f t="shared" si="11"/>
        <v>130.34</v>
      </c>
      <c r="H143" s="83">
        <f t="shared" si="12"/>
        <v>96.55</v>
      </c>
    </row>
    <row r="144" spans="1:8" x14ac:dyDescent="0.35">
      <c r="A144">
        <v>141</v>
      </c>
      <c r="B144" s="79" t="s">
        <v>340</v>
      </c>
      <c r="C144" s="80"/>
      <c r="D144" s="79" t="s">
        <v>328</v>
      </c>
      <c r="E144" s="81">
        <v>154</v>
      </c>
      <c r="F144" s="82">
        <f t="shared" si="5"/>
        <v>166.32</v>
      </c>
      <c r="G144" s="79">
        <f t="shared" si="11"/>
        <v>143.38</v>
      </c>
      <c r="H144" s="83">
        <f t="shared" si="12"/>
        <v>106.21</v>
      </c>
    </row>
    <row r="145" spans="1:8" x14ac:dyDescent="0.35">
      <c r="A145" s="39">
        <v>142</v>
      </c>
      <c r="B145" s="79" t="s">
        <v>341</v>
      </c>
      <c r="C145" s="80"/>
      <c r="D145" s="79" t="s">
        <v>329</v>
      </c>
      <c r="E145" s="81">
        <v>165</v>
      </c>
      <c r="F145" s="82">
        <f t="shared" si="5"/>
        <v>178.2</v>
      </c>
      <c r="G145" s="79">
        <f t="shared" si="11"/>
        <v>153.62</v>
      </c>
      <c r="H145" s="83">
        <f t="shared" si="12"/>
        <v>113.79</v>
      </c>
    </row>
    <row r="146" spans="1:8" x14ac:dyDescent="0.35">
      <c r="A146" s="39">
        <v>143</v>
      </c>
      <c r="B146" s="79" t="s">
        <v>342</v>
      </c>
      <c r="C146" s="80"/>
      <c r="D146" s="79" t="s">
        <v>330</v>
      </c>
      <c r="E146" s="81">
        <v>175</v>
      </c>
      <c r="F146" s="82">
        <f t="shared" si="5"/>
        <v>189</v>
      </c>
      <c r="G146" s="79">
        <f t="shared" si="11"/>
        <v>162.93</v>
      </c>
      <c r="H146" s="83">
        <f t="shared" si="12"/>
        <v>120.69</v>
      </c>
    </row>
    <row r="147" spans="1:8" x14ac:dyDescent="0.35">
      <c r="A147" s="39">
        <v>144</v>
      </c>
      <c r="B147" s="74" t="s">
        <v>311</v>
      </c>
      <c r="C147" s="75"/>
      <c r="D147" s="74" t="s">
        <v>303</v>
      </c>
      <c r="E147" s="76">
        <v>46</v>
      </c>
      <c r="F147" s="77">
        <f>ROUND(E147+(E147*0.08),2)</f>
        <v>49.68</v>
      </c>
      <c r="G147" s="74">
        <f>ROUND((F147/1.16),2)</f>
        <v>42.83</v>
      </c>
      <c r="H147" s="78">
        <f>ROUND(((E147-(E147*0.2))/1.16),2)</f>
        <v>31.72</v>
      </c>
    </row>
    <row r="148" spans="1:8" x14ac:dyDescent="0.35">
      <c r="A148">
        <v>145</v>
      </c>
      <c r="B148" s="74" t="s">
        <v>312</v>
      </c>
      <c r="C148" s="75"/>
      <c r="D148" s="74" t="s">
        <v>304</v>
      </c>
      <c r="E148" s="76">
        <v>53</v>
      </c>
      <c r="F148" s="77">
        <f>ROUND(E148+(E148*0.08),2)</f>
        <v>57.24</v>
      </c>
      <c r="G148" s="74">
        <f>ROUND((F148/1.16),2)</f>
        <v>49.34</v>
      </c>
      <c r="H148" s="78">
        <f>ROUND(((E148-(E148*0.2))/1.16),2)</f>
        <v>36.549999999999997</v>
      </c>
    </row>
    <row r="149" spans="1:8" x14ac:dyDescent="0.35">
      <c r="A149" s="39">
        <v>146</v>
      </c>
      <c r="B149" s="74" t="s">
        <v>313</v>
      </c>
      <c r="C149" s="75"/>
      <c r="D149" s="74" t="s">
        <v>305</v>
      </c>
      <c r="E149" s="76">
        <v>59</v>
      </c>
      <c r="F149" s="77">
        <f>ROUND(E149+(E149*0.08),2)</f>
        <v>63.72</v>
      </c>
      <c r="G149" s="74">
        <f>ROUND((F149/1.16),2)</f>
        <v>54.93</v>
      </c>
      <c r="H149" s="78">
        <f>ROUND(((E149-(E149*0.2))/1.16),2)</f>
        <v>40.69</v>
      </c>
    </row>
    <row r="150" spans="1:8" x14ac:dyDescent="0.35">
      <c r="A150" s="39">
        <v>147</v>
      </c>
      <c r="B150" s="74" t="s">
        <v>314</v>
      </c>
      <c r="C150" s="75"/>
      <c r="D150" s="74" t="s">
        <v>306</v>
      </c>
      <c r="E150" s="76">
        <v>64</v>
      </c>
      <c r="F150" s="77">
        <f>ROUND(E150+(E150*0.08),2)</f>
        <v>69.12</v>
      </c>
      <c r="G150" s="74">
        <f>ROUND((F150/1.16),2)</f>
        <v>59.59</v>
      </c>
      <c r="H150" s="78">
        <f>ROUND(((E150-(E150*0.2))/1.16),2)</f>
        <v>44.14</v>
      </c>
    </row>
    <row r="151" spans="1:8" x14ac:dyDescent="0.35">
      <c r="A151" s="39">
        <v>148</v>
      </c>
      <c r="B151" s="74" t="s">
        <v>315</v>
      </c>
      <c r="C151" s="75"/>
      <c r="D151" s="74" t="s">
        <v>307</v>
      </c>
      <c r="E151" s="76">
        <v>69</v>
      </c>
      <c r="F151" s="77">
        <f>ROUND(E151+(E151*0.08),2)</f>
        <v>74.52</v>
      </c>
      <c r="G151" s="74">
        <f>ROUND((F151/1.16),2)</f>
        <v>64.239999999999995</v>
      </c>
      <c r="H151" s="78">
        <f>ROUND(((E151-(E151*0.2))/1.16),2)</f>
        <v>47.59</v>
      </c>
    </row>
    <row r="152" spans="1:8" x14ac:dyDescent="0.35">
      <c r="A152">
        <v>149</v>
      </c>
      <c r="B152" s="74" t="s">
        <v>316</v>
      </c>
      <c r="C152" s="75"/>
      <c r="D152" s="74" t="s">
        <v>308</v>
      </c>
      <c r="E152" s="76">
        <v>85</v>
      </c>
      <c r="F152" s="77">
        <f>ROUND(E152+(E152*0.08),2)</f>
        <v>91.8</v>
      </c>
      <c r="G152" s="74">
        <f>ROUND((F152/1.16),2)</f>
        <v>79.14</v>
      </c>
      <c r="H152" s="78">
        <f>ROUND(((E152-(E152*0.2))/1.16),2)</f>
        <v>58.62</v>
      </c>
    </row>
    <row r="153" spans="1:8" x14ac:dyDescent="0.35">
      <c r="A153" s="39">
        <v>150</v>
      </c>
      <c r="B153" s="74" t="s">
        <v>317</v>
      </c>
      <c r="C153" s="75"/>
      <c r="D153" s="74" t="s">
        <v>309</v>
      </c>
      <c r="E153" s="76">
        <v>96</v>
      </c>
      <c r="F153" s="77">
        <f>ROUND(E153+(E153*0.08),2)</f>
        <v>103.68</v>
      </c>
      <c r="G153" s="74">
        <f>ROUND((F153/1.16),2)</f>
        <v>89.38</v>
      </c>
      <c r="H153" s="78">
        <f>ROUND(((E153-(E153*0.2))/1.16),2)</f>
        <v>66.209999999999994</v>
      </c>
    </row>
    <row r="154" spans="1:8" x14ac:dyDescent="0.35">
      <c r="A154" s="39">
        <v>151</v>
      </c>
      <c r="B154" s="74" t="s">
        <v>318</v>
      </c>
      <c r="C154" s="75"/>
      <c r="D154" s="74" t="s">
        <v>310</v>
      </c>
      <c r="E154" s="76">
        <v>105</v>
      </c>
      <c r="F154" s="77">
        <f>ROUND(E154+(E154*0.08),2)</f>
        <v>113.4</v>
      </c>
      <c r="G154" s="74">
        <f>ROUND((F154/1.16),2)</f>
        <v>97.76</v>
      </c>
      <c r="H154" s="78">
        <f>ROUND(((E154-(E154*0.2))/1.16),2)</f>
        <v>72.41</v>
      </c>
    </row>
  </sheetData>
  <sortState xmlns:xlrd2="http://schemas.microsoft.com/office/spreadsheetml/2017/richdata2" ref="A1:H99">
    <sortCondition ref="A1:A99"/>
  </sortState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A4D8-7DA5-43B8-9068-1FBF2A1A543F}">
  <dimension ref="A1:P94"/>
  <sheetViews>
    <sheetView workbookViewId="0">
      <selection sqref="A1:XFD2"/>
    </sheetView>
  </sheetViews>
  <sheetFormatPr baseColWidth="10" defaultRowHeight="14.5" x14ac:dyDescent="0.35"/>
  <cols>
    <col min="1" max="1" width="15.26953125" bestFit="1" customWidth="1"/>
    <col min="2" max="2" width="3" bestFit="1" customWidth="1"/>
    <col min="3" max="3" width="47.7265625" bestFit="1" customWidth="1"/>
    <col min="4" max="4" width="14.08984375" bestFit="1" customWidth="1"/>
    <col min="5" max="5" width="11.1796875" bestFit="1" customWidth="1"/>
    <col min="6" max="6" width="15.1796875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7.63281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7.81640625" bestFit="1" customWidth="1"/>
  </cols>
  <sheetData>
    <row r="1" spans="1:16" x14ac:dyDescent="0.35">
      <c r="A1" t="s">
        <v>7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  <c r="H1" t="s">
        <v>102</v>
      </c>
      <c r="I1" t="s">
        <v>103</v>
      </c>
      <c r="J1" t="s">
        <v>104</v>
      </c>
      <c r="K1" t="s">
        <v>105</v>
      </c>
      <c r="L1" t="s">
        <v>106</v>
      </c>
      <c r="M1" t="s">
        <v>107</v>
      </c>
      <c r="N1" t="s">
        <v>108</v>
      </c>
      <c r="O1" t="s">
        <v>109</v>
      </c>
      <c r="P1" t="s">
        <v>110</v>
      </c>
    </row>
    <row r="2" spans="1:16" x14ac:dyDescent="0.35">
      <c r="A2" t="s">
        <v>0</v>
      </c>
      <c r="C2" t="s">
        <v>113</v>
      </c>
      <c r="D2" t="s">
        <v>111</v>
      </c>
      <c r="E2" t="s">
        <v>216</v>
      </c>
      <c r="F2" t="s">
        <v>112</v>
      </c>
      <c r="G2" s="5">
        <v>153.62</v>
      </c>
      <c r="H2" s="1">
        <f>G2</f>
        <v>153.62</v>
      </c>
      <c r="I2">
        <f t="shared" ref="I2:I41" si="0">ROUND(H2+(H2*0.6),2)</f>
        <v>245.79</v>
      </c>
      <c r="J2">
        <v>16</v>
      </c>
      <c r="L2" s="1">
        <f t="shared" ref="L2:L41" si="1">ROUND(G2-(G2*0.25),2)</f>
        <v>115.22</v>
      </c>
      <c r="O2">
        <v>10131508</v>
      </c>
    </row>
    <row r="3" spans="1:16" x14ac:dyDescent="0.35">
      <c r="A3" t="s">
        <v>1</v>
      </c>
      <c r="C3" t="s">
        <v>114</v>
      </c>
      <c r="D3" t="s">
        <v>111</v>
      </c>
      <c r="E3" t="s">
        <v>216</v>
      </c>
      <c r="F3" t="s">
        <v>112</v>
      </c>
      <c r="G3" s="5">
        <v>188.07</v>
      </c>
      <c r="H3" s="1">
        <f t="shared" ref="H3:H41" si="2">G3</f>
        <v>188.07</v>
      </c>
      <c r="I3">
        <f t="shared" si="0"/>
        <v>300.91000000000003</v>
      </c>
      <c r="J3">
        <v>16</v>
      </c>
      <c r="L3" s="1">
        <f t="shared" si="1"/>
        <v>141.05000000000001</v>
      </c>
      <c r="O3">
        <v>10131508</v>
      </c>
    </row>
    <row r="4" spans="1:16" x14ac:dyDescent="0.35">
      <c r="A4" t="s">
        <v>2</v>
      </c>
      <c r="C4" t="s">
        <v>115</v>
      </c>
      <c r="D4" t="s">
        <v>111</v>
      </c>
      <c r="E4" t="s">
        <v>216</v>
      </c>
      <c r="F4" t="s">
        <v>112</v>
      </c>
      <c r="G4" s="5">
        <v>240.21</v>
      </c>
      <c r="H4" s="1">
        <f t="shared" si="2"/>
        <v>240.21</v>
      </c>
      <c r="I4">
        <f t="shared" si="0"/>
        <v>384.34</v>
      </c>
      <c r="J4">
        <v>16</v>
      </c>
      <c r="L4" s="1">
        <f t="shared" si="1"/>
        <v>180.16</v>
      </c>
      <c r="O4">
        <v>10131508</v>
      </c>
    </row>
    <row r="5" spans="1:16" x14ac:dyDescent="0.35">
      <c r="A5" t="s">
        <v>3</v>
      </c>
      <c r="C5" s="4" t="s">
        <v>116</v>
      </c>
      <c r="D5" t="s">
        <v>111</v>
      </c>
      <c r="E5" t="s">
        <v>216</v>
      </c>
      <c r="F5" t="s">
        <v>112</v>
      </c>
      <c r="G5" s="5">
        <v>581.9</v>
      </c>
      <c r="H5" s="1">
        <f t="shared" si="2"/>
        <v>581.9</v>
      </c>
      <c r="I5">
        <f t="shared" si="0"/>
        <v>931.04</v>
      </c>
      <c r="J5">
        <v>16</v>
      </c>
      <c r="L5" s="1">
        <f t="shared" si="1"/>
        <v>436.43</v>
      </c>
      <c r="O5">
        <v>10131508</v>
      </c>
    </row>
    <row r="6" spans="1:16" x14ac:dyDescent="0.35">
      <c r="A6" t="s">
        <v>29</v>
      </c>
      <c r="C6" t="s">
        <v>33</v>
      </c>
      <c r="D6" t="s">
        <v>111</v>
      </c>
      <c r="E6" t="s">
        <v>216</v>
      </c>
      <c r="F6" t="s">
        <v>112</v>
      </c>
      <c r="G6" s="5">
        <v>167.59</v>
      </c>
      <c r="H6" s="1">
        <f t="shared" si="2"/>
        <v>167.59</v>
      </c>
      <c r="I6">
        <f t="shared" si="0"/>
        <v>268.14</v>
      </c>
      <c r="J6">
        <v>16</v>
      </c>
      <c r="L6" s="1">
        <f t="shared" si="1"/>
        <v>125.69</v>
      </c>
      <c r="O6">
        <v>10131508</v>
      </c>
    </row>
    <row r="7" spans="1:16" x14ac:dyDescent="0.35">
      <c r="A7" t="s">
        <v>30</v>
      </c>
      <c r="C7" t="s">
        <v>34</v>
      </c>
      <c r="D7" t="s">
        <v>111</v>
      </c>
      <c r="E7" t="s">
        <v>216</v>
      </c>
      <c r="F7" t="s">
        <v>112</v>
      </c>
      <c r="G7" s="5">
        <v>206.69</v>
      </c>
      <c r="H7" s="1">
        <f t="shared" si="2"/>
        <v>206.69</v>
      </c>
      <c r="I7">
        <f t="shared" si="0"/>
        <v>330.7</v>
      </c>
      <c r="J7">
        <v>16</v>
      </c>
      <c r="L7" s="1">
        <f t="shared" si="1"/>
        <v>155.02000000000001</v>
      </c>
      <c r="O7">
        <v>10131508</v>
      </c>
    </row>
    <row r="8" spans="1:16" x14ac:dyDescent="0.35">
      <c r="A8" t="s">
        <v>31</v>
      </c>
      <c r="C8" t="s">
        <v>35</v>
      </c>
      <c r="D8" t="s">
        <v>111</v>
      </c>
      <c r="E8" t="s">
        <v>216</v>
      </c>
      <c r="F8" t="s">
        <v>112</v>
      </c>
      <c r="G8" s="5">
        <v>258.83</v>
      </c>
      <c r="H8" s="1">
        <f t="shared" si="2"/>
        <v>258.83</v>
      </c>
      <c r="I8">
        <f t="shared" si="0"/>
        <v>414.13</v>
      </c>
      <c r="J8">
        <v>16</v>
      </c>
      <c r="L8" s="1">
        <f t="shared" si="1"/>
        <v>194.12</v>
      </c>
      <c r="O8">
        <v>10131508</v>
      </c>
    </row>
    <row r="9" spans="1:16" x14ac:dyDescent="0.35">
      <c r="A9" t="s">
        <v>32</v>
      </c>
      <c r="C9" s="4" t="s">
        <v>36</v>
      </c>
      <c r="D9" t="s">
        <v>111</v>
      </c>
      <c r="E9" t="s">
        <v>216</v>
      </c>
      <c r="F9" t="s">
        <v>112</v>
      </c>
      <c r="G9" s="5">
        <v>633.1</v>
      </c>
      <c r="H9" s="1">
        <f t="shared" si="2"/>
        <v>633.1</v>
      </c>
      <c r="I9">
        <f t="shared" si="0"/>
        <v>1012.96</v>
      </c>
      <c r="J9">
        <v>16</v>
      </c>
      <c r="L9" s="1">
        <f t="shared" si="1"/>
        <v>474.83</v>
      </c>
      <c r="O9">
        <v>10131508</v>
      </c>
    </row>
    <row r="10" spans="1:16" x14ac:dyDescent="0.35">
      <c r="A10" t="s">
        <v>12</v>
      </c>
      <c r="C10" t="s">
        <v>16</v>
      </c>
      <c r="D10" t="s">
        <v>111</v>
      </c>
      <c r="E10" t="s">
        <v>216</v>
      </c>
      <c r="F10" t="s">
        <v>112</v>
      </c>
      <c r="G10" s="5">
        <v>158.28</v>
      </c>
      <c r="H10" s="1">
        <f t="shared" si="2"/>
        <v>158.28</v>
      </c>
      <c r="I10">
        <f t="shared" si="0"/>
        <v>253.25</v>
      </c>
      <c r="J10">
        <v>16</v>
      </c>
      <c r="L10" s="1">
        <f t="shared" si="1"/>
        <v>118.71</v>
      </c>
      <c r="O10">
        <v>10131508</v>
      </c>
    </row>
    <row r="11" spans="1:16" x14ac:dyDescent="0.35">
      <c r="A11" t="s">
        <v>13</v>
      </c>
      <c r="C11" t="s">
        <v>17</v>
      </c>
      <c r="D11" t="s">
        <v>111</v>
      </c>
      <c r="E11" t="s">
        <v>216</v>
      </c>
      <c r="F11" t="s">
        <v>112</v>
      </c>
      <c r="G11" s="5">
        <v>197.38</v>
      </c>
      <c r="H11" s="1">
        <f t="shared" si="2"/>
        <v>197.38</v>
      </c>
      <c r="I11">
        <f t="shared" si="0"/>
        <v>315.81</v>
      </c>
      <c r="J11">
        <v>16</v>
      </c>
      <c r="L11" s="1">
        <f t="shared" si="1"/>
        <v>148.04</v>
      </c>
      <c r="O11">
        <v>10131508</v>
      </c>
    </row>
    <row r="12" spans="1:16" x14ac:dyDescent="0.35">
      <c r="A12" t="s">
        <v>14</v>
      </c>
      <c r="C12" t="s">
        <v>18</v>
      </c>
      <c r="D12" t="s">
        <v>111</v>
      </c>
      <c r="E12" t="s">
        <v>216</v>
      </c>
      <c r="F12" t="s">
        <v>112</v>
      </c>
      <c r="G12" s="5">
        <v>249.52</v>
      </c>
      <c r="H12" s="1">
        <f t="shared" si="2"/>
        <v>249.52</v>
      </c>
      <c r="I12">
        <f t="shared" si="0"/>
        <v>399.23</v>
      </c>
      <c r="J12">
        <v>16</v>
      </c>
      <c r="L12" s="1">
        <f t="shared" si="1"/>
        <v>187.14</v>
      </c>
      <c r="O12">
        <v>10131508</v>
      </c>
    </row>
    <row r="13" spans="1:16" x14ac:dyDescent="0.35">
      <c r="A13" t="s">
        <v>15</v>
      </c>
      <c r="C13" s="4" t="s">
        <v>19</v>
      </c>
      <c r="D13" t="s">
        <v>111</v>
      </c>
      <c r="E13" t="s">
        <v>216</v>
      </c>
      <c r="F13" t="s">
        <v>112</v>
      </c>
      <c r="G13" s="5">
        <v>605.16999999999996</v>
      </c>
      <c r="H13" s="1">
        <f t="shared" si="2"/>
        <v>605.16999999999996</v>
      </c>
      <c r="I13">
        <f t="shared" si="0"/>
        <v>968.27</v>
      </c>
      <c r="J13">
        <v>16</v>
      </c>
      <c r="L13" s="1">
        <f t="shared" si="1"/>
        <v>453.88</v>
      </c>
      <c r="O13">
        <v>10131508</v>
      </c>
    </row>
    <row r="14" spans="1:16" s="4" customFormat="1" x14ac:dyDescent="0.35">
      <c r="A14" s="4" t="s">
        <v>25</v>
      </c>
      <c r="C14" s="4" t="s">
        <v>21</v>
      </c>
      <c r="D14" s="4" t="s">
        <v>111</v>
      </c>
      <c r="E14" t="s">
        <v>216</v>
      </c>
      <c r="F14" s="4" t="s">
        <v>112</v>
      </c>
      <c r="G14" s="5">
        <v>158.28</v>
      </c>
      <c r="H14" s="5">
        <f t="shared" si="2"/>
        <v>158.28</v>
      </c>
      <c r="I14" s="4">
        <f t="shared" si="0"/>
        <v>253.25</v>
      </c>
      <c r="J14" s="4">
        <v>16</v>
      </c>
      <c r="L14" s="5">
        <f t="shared" si="1"/>
        <v>118.71</v>
      </c>
      <c r="O14" s="4">
        <v>10131508</v>
      </c>
    </row>
    <row r="15" spans="1:16" s="4" customFormat="1" x14ac:dyDescent="0.35">
      <c r="A15" s="4" t="s">
        <v>26</v>
      </c>
      <c r="C15" s="4" t="s">
        <v>22</v>
      </c>
      <c r="D15" s="4" t="s">
        <v>111</v>
      </c>
      <c r="E15" t="s">
        <v>216</v>
      </c>
      <c r="F15" s="4" t="s">
        <v>112</v>
      </c>
      <c r="G15" s="5">
        <v>197.38</v>
      </c>
      <c r="H15" s="5">
        <f t="shared" si="2"/>
        <v>197.38</v>
      </c>
      <c r="I15" s="4">
        <f t="shared" si="0"/>
        <v>315.81</v>
      </c>
      <c r="J15" s="4">
        <v>16</v>
      </c>
      <c r="L15" s="5">
        <f t="shared" si="1"/>
        <v>148.04</v>
      </c>
      <c r="O15" s="4">
        <v>10131508</v>
      </c>
    </row>
    <row r="16" spans="1:16" s="4" customFormat="1" x14ac:dyDescent="0.35">
      <c r="A16" s="4" t="s">
        <v>27</v>
      </c>
      <c r="C16" s="4" t="s">
        <v>23</v>
      </c>
      <c r="D16" s="4" t="s">
        <v>111</v>
      </c>
      <c r="E16" t="s">
        <v>216</v>
      </c>
      <c r="F16" s="4" t="s">
        <v>112</v>
      </c>
      <c r="G16" s="5">
        <v>249.52</v>
      </c>
      <c r="H16" s="5">
        <f t="shared" si="2"/>
        <v>249.52</v>
      </c>
      <c r="I16" s="4">
        <f t="shared" si="0"/>
        <v>399.23</v>
      </c>
      <c r="J16" s="4">
        <v>16</v>
      </c>
      <c r="L16" s="5">
        <f t="shared" si="1"/>
        <v>187.14</v>
      </c>
      <c r="O16" s="4">
        <v>10131508</v>
      </c>
    </row>
    <row r="17" spans="1:15" s="4" customFormat="1" x14ac:dyDescent="0.35">
      <c r="A17" s="4" t="s">
        <v>28</v>
      </c>
      <c r="C17" s="4" t="s">
        <v>24</v>
      </c>
      <c r="D17" s="4" t="s">
        <v>111</v>
      </c>
      <c r="E17" t="s">
        <v>216</v>
      </c>
      <c r="F17" s="4" t="s">
        <v>112</v>
      </c>
      <c r="G17" s="5">
        <v>605.16999999999996</v>
      </c>
      <c r="H17" s="5">
        <f t="shared" si="2"/>
        <v>605.16999999999996</v>
      </c>
      <c r="I17" s="4">
        <f t="shared" si="0"/>
        <v>968.27</v>
      </c>
      <c r="J17" s="4">
        <v>16</v>
      </c>
      <c r="L17" s="5">
        <f t="shared" si="1"/>
        <v>453.88</v>
      </c>
      <c r="O17" s="4">
        <v>10131508</v>
      </c>
    </row>
    <row r="18" spans="1:15" x14ac:dyDescent="0.35">
      <c r="A18" t="s">
        <v>50</v>
      </c>
      <c r="C18" t="s">
        <v>37</v>
      </c>
      <c r="D18" t="s">
        <v>111</v>
      </c>
      <c r="E18" t="s">
        <v>216</v>
      </c>
      <c r="F18" t="s">
        <v>112</v>
      </c>
      <c r="G18" s="5">
        <v>158.28</v>
      </c>
      <c r="H18" s="1">
        <f t="shared" si="2"/>
        <v>158.28</v>
      </c>
      <c r="I18">
        <f t="shared" si="0"/>
        <v>253.25</v>
      </c>
      <c r="J18">
        <v>16</v>
      </c>
      <c r="L18" s="1">
        <f t="shared" si="1"/>
        <v>118.71</v>
      </c>
      <c r="O18">
        <v>10131508</v>
      </c>
    </row>
    <row r="19" spans="1:15" x14ac:dyDescent="0.35">
      <c r="A19" t="s">
        <v>51</v>
      </c>
      <c r="C19" t="s">
        <v>38</v>
      </c>
      <c r="D19" t="s">
        <v>111</v>
      </c>
      <c r="E19" t="s">
        <v>216</v>
      </c>
      <c r="F19" t="s">
        <v>112</v>
      </c>
      <c r="G19" s="5">
        <v>197.38</v>
      </c>
      <c r="H19" s="1">
        <f t="shared" si="2"/>
        <v>197.38</v>
      </c>
      <c r="I19">
        <f t="shared" si="0"/>
        <v>315.81</v>
      </c>
      <c r="J19">
        <v>16</v>
      </c>
      <c r="L19" s="1">
        <f t="shared" si="1"/>
        <v>148.04</v>
      </c>
      <c r="O19">
        <v>10131508</v>
      </c>
    </row>
    <row r="20" spans="1:15" x14ac:dyDescent="0.35">
      <c r="A20" t="s">
        <v>52</v>
      </c>
      <c r="C20" t="s">
        <v>39</v>
      </c>
      <c r="D20" t="s">
        <v>111</v>
      </c>
      <c r="E20" t="s">
        <v>216</v>
      </c>
      <c r="F20" t="s">
        <v>112</v>
      </c>
      <c r="G20" s="5">
        <v>249.52</v>
      </c>
      <c r="H20" s="1">
        <f t="shared" si="2"/>
        <v>249.52</v>
      </c>
      <c r="I20">
        <f t="shared" si="0"/>
        <v>399.23</v>
      </c>
      <c r="J20">
        <v>16</v>
      </c>
      <c r="L20" s="1">
        <f t="shared" si="1"/>
        <v>187.14</v>
      </c>
      <c r="O20">
        <v>10131508</v>
      </c>
    </row>
    <row r="21" spans="1:15" x14ac:dyDescent="0.35">
      <c r="A21" t="s">
        <v>41</v>
      </c>
      <c r="C21" s="4" t="s">
        <v>40</v>
      </c>
      <c r="D21" t="s">
        <v>111</v>
      </c>
      <c r="E21" t="s">
        <v>216</v>
      </c>
      <c r="F21" t="s">
        <v>112</v>
      </c>
      <c r="G21" s="5">
        <v>605.16999999999996</v>
      </c>
      <c r="H21" s="1">
        <f t="shared" si="2"/>
        <v>605.16999999999996</v>
      </c>
      <c r="I21">
        <f t="shared" si="0"/>
        <v>968.27</v>
      </c>
      <c r="J21">
        <v>16</v>
      </c>
      <c r="L21" s="1">
        <f t="shared" si="1"/>
        <v>453.88</v>
      </c>
      <c r="O21">
        <v>10131508</v>
      </c>
    </row>
    <row r="22" spans="1:15" x14ac:dyDescent="0.35">
      <c r="A22" t="s">
        <v>47</v>
      </c>
      <c r="C22" t="s">
        <v>42</v>
      </c>
      <c r="D22" t="s">
        <v>111</v>
      </c>
      <c r="E22" t="s">
        <v>216</v>
      </c>
      <c r="F22" t="s">
        <v>112</v>
      </c>
      <c r="G22" s="5">
        <v>158.28</v>
      </c>
      <c r="H22" s="1">
        <f t="shared" si="2"/>
        <v>158.28</v>
      </c>
      <c r="I22">
        <f t="shared" si="0"/>
        <v>253.25</v>
      </c>
      <c r="J22">
        <v>16</v>
      </c>
      <c r="L22" s="1">
        <f t="shared" si="1"/>
        <v>118.71</v>
      </c>
      <c r="O22">
        <v>10131508</v>
      </c>
    </row>
    <row r="23" spans="1:15" x14ac:dyDescent="0.35">
      <c r="A23" t="s">
        <v>48</v>
      </c>
      <c r="C23" t="s">
        <v>43</v>
      </c>
      <c r="D23" t="s">
        <v>111</v>
      </c>
      <c r="E23" t="s">
        <v>216</v>
      </c>
      <c r="F23" t="s">
        <v>112</v>
      </c>
      <c r="G23" s="5">
        <v>197.38</v>
      </c>
      <c r="H23" s="1">
        <f t="shared" si="2"/>
        <v>197.38</v>
      </c>
      <c r="I23">
        <f t="shared" si="0"/>
        <v>315.81</v>
      </c>
      <c r="J23">
        <v>16</v>
      </c>
      <c r="L23" s="1">
        <f t="shared" si="1"/>
        <v>148.04</v>
      </c>
      <c r="O23">
        <v>10131508</v>
      </c>
    </row>
    <row r="24" spans="1:15" x14ac:dyDescent="0.35">
      <c r="A24" t="s">
        <v>49</v>
      </c>
      <c r="C24" t="s">
        <v>44</v>
      </c>
      <c r="D24" t="s">
        <v>111</v>
      </c>
      <c r="E24" t="s">
        <v>216</v>
      </c>
      <c r="F24" t="s">
        <v>112</v>
      </c>
      <c r="G24" s="5">
        <v>249.52</v>
      </c>
      <c r="H24" s="1">
        <f t="shared" si="2"/>
        <v>249.52</v>
      </c>
      <c r="I24">
        <f t="shared" si="0"/>
        <v>399.23</v>
      </c>
      <c r="J24">
        <v>16</v>
      </c>
      <c r="L24" s="1">
        <f t="shared" si="1"/>
        <v>187.14</v>
      </c>
      <c r="O24">
        <v>10131508</v>
      </c>
    </row>
    <row r="25" spans="1:15" x14ac:dyDescent="0.35">
      <c r="A25" t="s">
        <v>46</v>
      </c>
      <c r="C25" s="4" t="s">
        <v>45</v>
      </c>
      <c r="D25" t="s">
        <v>111</v>
      </c>
      <c r="E25" t="s">
        <v>216</v>
      </c>
      <c r="F25" t="s">
        <v>112</v>
      </c>
      <c r="G25" s="5">
        <v>605.16999999999996</v>
      </c>
      <c r="H25" s="1">
        <f t="shared" si="2"/>
        <v>605.16999999999996</v>
      </c>
      <c r="I25">
        <f t="shared" si="0"/>
        <v>968.27</v>
      </c>
      <c r="J25">
        <v>16</v>
      </c>
      <c r="L25" s="1">
        <f t="shared" si="1"/>
        <v>453.88</v>
      </c>
      <c r="O25">
        <v>10131508</v>
      </c>
    </row>
    <row r="26" spans="1:15" x14ac:dyDescent="0.35">
      <c r="A26" t="s">
        <v>53</v>
      </c>
      <c r="C26" t="s">
        <v>56</v>
      </c>
      <c r="D26" t="s">
        <v>111</v>
      </c>
      <c r="E26" t="s">
        <v>216</v>
      </c>
      <c r="F26" t="s">
        <v>112</v>
      </c>
      <c r="G26" s="5">
        <v>158.28</v>
      </c>
      <c r="H26" s="1">
        <f t="shared" si="2"/>
        <v>158.28</v>
      </c>
      <c r="I26">
        <f t="shared" si="0"/>
        <v>253.25</v>
      </c>
      <c r="J26">
        <v>16</v>
      </c>
      <c r="L26" s="1">
        <f t="shared" si="1"/>
        <v>118.71</v>
      </c>
      <c r="O26">
        <v>10131508</v>
      </c>
    </row>
    <row r="27" spans="1:15" x14ac:dyDescent="0.35">
      <c r="A27" t="s">
        <v>54</v>
      </c>
      <c r="C27" t="s">
        <v>57</v>
      </c>
      <c r="D27" t="s">
        <v>111</v>
      </c>
      <c r="E27" t="s">
        <v>216</v>
      </c>
      <c r="F27" t="s">
        <v>112</v>
      </c>
      <c r="G27" s="5">
        <v>197.38</v>
      </c>
      <c r="H27" s="1">
        <f t="shared" si="2"/>
        <v>197.38</v>
      </c>
      <c r="I27">
        <f t="shared" si="0"/>
        <v>315.81</v>
      </c>
      <c r="J27">
        <v>16</v>
      </c>
      <c r="L27" s="1">
        <f t="shared" si="1"/>
        <v>148.04</v>
      </c>
      <c r="O27">
        <v>10131508</v>
      </c>
    </row>
    <row r="28" spans="1:15" x14ac:dyDescent="0.35">
      <c r="A28" t="s">
        <v>55</v>
      </c>
      <c r="C28" t="s">
        <v>58</v>
      </c>
      <c r="D28" t="s">
        <v>111</v>
      </c>
      <c r="E28" t="s">
        <v>216</v>
      </c>
      <c r="F28" t="s">
        <v>112</v>
      </c>
      <c r="G28" s="5">
        <v>249.52</v>
      </c>
      <c r="H28" s="1">
        <f t="shared" si="2"/>
        <v>249.52</v>
      </c>
      <c r="I28">
        <f t="shared" si="0"/>
        <v>399.23</v>
      </c>
      <c r="J28">
        <v>16</v>
      </c>
      <c r="L28" s="1">
        <f t="shared" si="1"/>
        <v>187.14</v>
      </c>
      <c r="O28">
        <v>10131508</v>
      </c>
    </row>
    <row r="29" spans="1:15" x14ac:dyDescent="0.35">
      <c r="A29" t="s">
        <v>59</v>
      </c>
      <c r="C29" s="4" t="s">
        <v>60</v>
      </c>
      <c r="D29" t="s">
        <v>111</v>
      </c>
      <c r="E29" t="s">
        <v>216</v>
      </c>
      <c r="F29" t="s">
        <v>112</v>
      </c>
      <c r="G29" s="5">
        <v>605.16999999999996</v>
      </c>
      <c r="H29" s="1">
        <f t="shared" si="2"/>
        <v>605.16999999999996</v>
      </c>
      <c r="I29">
        <f t="shared" si="0"/>
        <v>968.27</v>
      </c>
      <c r="J29">
        <v>16</v>
      </c>
      <c r="L29" s="1">
        <f t="shared" si="1"/>
        <v>453.88</v>
      </c>
      <c r="O29">
        <v>10131508</v>
      </c>
    </row>
    <row r="30" spans="1:15" s="4" customFormat="1" x14ac:dyDescent="0.35">
      <c r="A30" s="4" t="s">
        <v>65</v>
      </c>
      <c r="C30" s="4" t="s">
        <v>61</v>
      </c>
      <c r="D30" s="4" t="s">
        <v>111</v>
      </c>
      <c r="E30" t="s">
        <v>216</v>
      </c>
      <c r="F30" s="4" t="s">
        <v>112</v>
      </c>
      <c r="G30" s="5">
        <v>158.28</v>
      </c>
      <c r="H30" s="5">
        <f t="shared" si="2"/>
        <v>158.28</v>
      </c>
      <c r="I30" s="4">
        <f t="shared" si="0"/>
        <v>253.25</v>
      </c>
      <c r="J30" s="4">
        <v>16</v>
      </c>
      <c r="L30" s="5">
        <f t="shared" si="1"/>
        <v>118.71</v>
      </c>
      <c r="O30" s="4">
        <v>10131508</v>
      </c>
    </row>
    <row r="31" spans="1:15" s="4" customFormat="1" x14ac:dyDescent="0.35">
      <c r="A31" s="4" t="s">
        <v>66</v>
      </c>
      <c r="C31" s="4" t="s">
        <v>62</v>
      </c>
      <c r="D31" s="4" t="s">
        <v>111</v>
      </c>
      <c r="E31" t="s">
        <v>216</v>
      </c>
      <c r="F31" s="4" t="s">
        <v>112</v>
      </c>
      <c r="G31" s="5">
        <v>197.38</v>
      </c>
      <c r="H31" s="5">
        <f t="shared" si="2"/>
        <v>197.38</v>
      </c>
      <c r="I31" s="4">
        <f t="shared" si="0"/>
        <v>315.81</v>
      </c>
      <c r="J31" s="4">
        <v>16</v>
      </c>
      <c r="L31" s="5">
        <f t="shared" si="1"/>
        <v>148.04</v>
      </c>
      <c r="O31" s="4">
        <v>10131508</v>
      </c>
    </row>
    <row r="32" spans="1:15" s="4" customFormat="1" x14ac:dyDescent="0.35">
      <c r="A32" s="4" t="s">
        <v>67</v>
      </c>
      <c r="C32" s="4" t="s">
        <v>63</v>
      </c>
      <c r="D32" s="4" t="s">
        <v>111</v>
      </c>
      <c r="E32" t="s">
        <v>216</v>
      </c>
      <c r="F32" s="4" t="s">
        <v>112</v>
      </c>
      <c r="G32" s="5">
        <v>249.52</v>
      </c>
      <c r="H32" s="5">
        <f t="shared" si="2"/>
        <v>249.52</v>
      </c>
      <c r="I32" s="4">
        <f t="shared" si="0"/>
        <v>399.23</v>
      </c>
      <c r="J32" s="4">
        <v>16</v>
      </c>
      <c r="L32" s="5">
        <f t="shared" si="1"/>
        <v>187.14</v>
      </c>
      <c r="O32" s="4">
        <v>10131508</v>
      </c>
    </row>
    <row r="33" spans="1:15" s="4" customFormat="1" x14ac:dyDescent="0.35">
      <c r="A33" s="4" t="s">
        <v>68</v>
      </c>
      <c r="C33" s="4" t="s">
        <v>64</v>
      </c>
      <c r="D33" s="4" t="s">
        <v>111</v>
      </c>
      <c r="E33" t="s">
        <v>216</v>
      </c>
      <c r="F33" s="4" t="s">
        <v>112</v>
      </c>
      <c r="G33" s="5">
        <v>605.16999999999996</v>
      </c>
      <c r="H33" s="5">
        <f t="shared" si="2"/>
        <v>605.16999999999996</v>
      </c>
      <c r="I33" s="4">
        <f t="shared" si="0"/>
        <v>968.27</v>
      </c>
      <c r="J33" s="4">
        <v>16</v>
      </c>
      <c r="L33" s="5">
        <f t="shared" si="1"/>
        <v>453.88</v>
      </c>
      <c r="O33" s="4">
        <v>10131508</v>
      </c>
    </row>
    <row r="34" spans="1:15" x14ac:dyDescent="0.35">
      <c r="A34" t="s">
        <v>69</v>
      </c>
      <c r="C34" t="s">
        <v>72</v>
      </c>
      <c r="D34" t="s">
        <v>111</v>
      </c>
      <c r="E34" t="s">
        <v>216</v>
      </c>
      <c r="F34" t="s">
        <v>112</v>
      </c>
      <c r="G34" s="5">
        <v>158.28</v>
      </c>
      <c r="H34" s="1">
        <f t="shared" si="2"/>
        <v>158.28</v>
      </c>
      <c r="I34">
        <f t="shared" si="0"/>
        <v>253.25</v>
      </c>
      <c r="J34">
        <v>16</v>
      </c>
      <c r="L34" s="1">
        <f t="shared" si="1"/>
        <v>118.71</v>
      </c>
      <c r="O34">
        <v>10131508</v>
      </c>
    </row>
    <row r="35" spans="1:15" x14ac:dyDescent="0.35">
      <c r="A35" t="s">
        <v>70</v>
      </c>
      <c r="C35" t="s">
        <v>73</v>
      </c>
      <c r="D35" t="s">
        <v>111</v>
      </c>
      <c r="E35" t="s">
        <v>216</v>
      </c>
      <c r="F35" t="s">
        <v>112</v>
      </c>
      <c r="G35" s="5">
        <v>197.38</v>
      </c>
      <c r="H35" s="1">
        <f t="shared" si="2"/>
        <v>197.38</v>
      </c>
      <c r="I35">
        <f t="shared" si="0"/>
        <v>315.81</v>
      </c>
      <c r="J35">
        <v>16</v>
      </c>
      <c r="L35" s="1">
        <f t="shared" si="1"/>
        <v>148.04</v>
      </c>
      <c r="O35">
        <v>10131508</v>
      </c>
    </row>
    <row r="36" spans="1:15" x14ac:dyDescent="0.35">
      <c r="A36" t="s">
        <v>71</v>
      </c>
      <c r="C36" t="s">
        <v>74</v>
      </c>
      <c r="D36" t="s">
        <v>111</v>
      </c>
      <c r="E36" t="s">
        <v>216</v>
      </c>
      <c r="F36" t="s">
        <v>112</v>
      </c>
      <c r="G36" s="5">
        <v>249.52</v>
      </c>
      <c r="H36" s="1">
        <f t="shared" si="2"/>
        <v>249.52</v>
      </c>
      <c r="I36">
        <f t="shared" si="0"/>
        <v>399.23</v>
      </c>
      <c r="J36">
        <v>16</v>
      </c>
      <c r="L36" s="1">
        <f t="shared" si="1"/>
        <v>187.14</v>
      </c>
      <c r="O36">
        <v>10131508</v>
      </c>
    </row>
    <row r="37" spans="1:15" x14ac:dyDescent="0.35">
      <c r="A37" t="s">
        <v>76</v>
      </c>
      <c r="C37" s="4" t="s">
        <v>75</v>
      </c>
      <c r="D37" t="s">
        <v>111</v>
      </c>
      <c r="E37" t="s">
        <v>216</v>
      </c>
      <c r="F37" t="s">
        <v>112</v>
      </c>
      <c r="G37" s="5">
        <v>605.16999999999996</v>
      </c>
      <c r="H37" s="1">
        <f t="shared" si="2"/>
        <v>605.16999999999996</v>
      </c>
      <c r="I37">
        <f t="shared" si="0"/>
        <v>968.27</v>
      </c>
      <c r="J37">
        <v>16</v>
      </c>
      <c r="L37" s="1">
        <f t="shared" si="1"/>
        <v>453.88</v>
      </c>
      <c r="O37">
        <v>10131508</v>
      </c>
    </row>
    <row r="38" spans="1:15" x14ac:dyDescent="0.35">
      <c r="A38" t="s">
        <v>77</v>
      </c>
      <c r="C38" t="s">
        <v>81</v>
      </c>
      <c r="D38" t="s">
        <v>111</v>
      </c>
      <c r="E38" t="s">
        <v>216</v>
      </c>
      <c r="F38" t="s">
        <v>112</v>
      </c>
      <c r="G38" s="5">
        <v>158.28</v>
      </c>
      <c r="H38" s="1">
        <f t="shared" si="2"/>
        <v>158.28</v>
      </c>
      <c r="I38">
        <f t="shared" si="0"/>
        <v>253.25</v>
      </c>
      <c r="J38">
        <v>16</v>
      </c>
      <c r="L38" s="1">
        <f t="shared" si="1"/>
        <v>118.71</v>
      </c>
      <c r="O38">
        <v>10131508</v>
      </c>
    </row>
    <row r="39" spans="1:15" x14ac:dyDescent="0.35">
      <c r="A39" t="s">
        <v>78</v>
      </c>
      <c r="C39" t="s">
        <v>82</v>
      </c>
      <c r="D39" t="s">
        <v>111</v>
      </c>
      <c r="E39" t="s">
        <v>216</v>
      </c>
      <c r="F39" t="s">
        <v>112</v>
      </c>
      <c r="G39" s="5">
        <v>197.38</v>
      </c>
      <c r="H39" s="1">
        <f t="shared" si="2"/>
        <v>197.38</v>
      </c>
      <c r="I39">
        <f t="shared" si="0"/>
        <v>315.81</v>
      </c>
      <c r="J39">
        <v>16</v>
      </c>
      <c r="L39" s="1">
        <f t="shared" si="1"/>
        <v>148.04</v>
      </c>
      <c r="O39">
        <v>10131508</v>
      </c>
    </row>
    <row r="40" spans="1:15" x14ac:dyDescent="0.35">
      <c r="A40" t="s">
        <v>79</v>
      </c>
      <c r="C40" t="s">
        <v>83</v>
      </c>
      <c r="D40" t="s">
        <v>111</v>
      </c>
      <c r="E40" t="s">
        <v>216</v>
      </c>
      <c r="F40" t="s">
        <v>112</v>
      </c>
      <c r="G40" s="5">
        <v>249.52</v>
      </c>
      <c r="H40" s="1">
        <f t="shared" si="2"/>
        <v>249.52</v>
      </c>
      <c r="I40">
        <f t="shared" si="0"/>
        <v>399.23</v>
      </c>
      <c r="J40">
        <v>16</v>
      </c>
      <c r="L40" s="1">
        <f t="shared" si="1"/>
        <v>187.14</v>
      </c>
      <c r="O40">
        <v>10131508</v>
      </c>
    </row>
    <row r="41" spans="1:15" x14ac:dyDescent="0.35">
      <c r="A41" t="s">
        <v>80</v>
      </c>
      <c r="C41" s="4" t="s">
        <v>84</v>
      </c>
      <c r="D41" t="s">
        <v>111</v>
      </c>
      <c r="E41" t="s">
        <v>216</v>
      </c>
      <c r="F41" t="s">
        <v>112</v>
      </c>
      <c r="G41" s="5">
        <v>605.16999999999996</v>
      </c>
      <c r="H41" s="1">
        <f t="shared" si="2"/>
        <v>605.16999999999996</v>
      </c>
      <c r="I41">
        <f t="shared" si="0"/>
        <v>968.27</v>
      </c>
      <c r="J41">
        <v>16</v>
      </c>
      <c r="L41" s="1">
        <f t="shared" si="1"/>
        <v>453.88</v>
      </c>
      <c r="O41">
        <v>10131508</v>
      </c>
    </row>
    <row r="42" spans="1:15" s="7" customFormat="1" x14ac:dyDescent="0.35">
      <c r="A42" s="7" t="s">
        <v>92</v>
      </c>
      <c r="C42" s="7" t="s">
        <v>117</v>
      </c>
      <c r="D42" s="7" t="s">
        <v>111</v>
      </c>
      <c r="E42" t="s">
        <v>216</v>
      </c>
      <c r="F42" s="7" t="s">
        <v>112</v>
      </c>
      <c r="G42" s="10">
        <v>83.79</v>
      </c>
      <c r="H42" s="11">
        <f t="shared" ref="H42:H90" si="3">G42</f>
        <v>83.79</v>
      </c>
      <c r="I42" s="7">
        <f t="shared" ref="I42:I90" si="4">ROUND(H42+(H42*0.6),2)</f>
        <v>134.06</v>
      </c>
      <c r="J42" s="7">
        <v>16</v>
      </c>
      <c r="L42" s="11">
        <f t="shared" ref="L42:L90" si="5">ROUND(G42-(G42*0.25),2)</f>
        <v>62.84</v>
      </c>
      <c r="O42" s="7">
        <v>10131508</v>
      </c>
    </row>
    <row r="43" spans="1:15" x14ac:dyDescent="0.35">
      <c r="A43" t="s">
        <v>93</v>
      </c>
      <c r="C43" t="s">
        <v>118</v>
      </c>
      <c r="D43" t="s">
        <v>111</v>
      </c>
      <c r="E43" t="s">
        <v>216</v>
      </c>
      <c r="F43" t="s">
        <v>112</v>
      </c>
      <c r="G43" s="10">
        <v>148.97</v>
      </c>
      <c r="H43" s="1">
        <f t="shared" si="3"/>
        <v>148.97</v>
      </c>
      <c r="I43">
        <f t="shared" si="4"/>
        <v>238.35</v>
      </c>
      <c r="J43">
        <v>16</v>
      </c>
      <c r="L43" s="1">
        <f t="shared" si="5"/>
        <v>111.73</v>
      </c>
      <c r="O43">
        <v>10131508</v>
      </c>
    </row>
    <row r="44" spans="1:15" x14ac:dyDescent="0.35">
      <c r="A44" t="s">
        <v>94</v>
      </c>
      <c r="C44" t="s">
        <v>119</v>
      </c>
      <c r="D44" t="s">
        <v>111</v>
      </c>
      <c r="E44" t="s">
        <v>216</v>
      </c>
      <c r="F44" t="s">
        <v>112</v>
      </c>
      <c r="G44" s="10">
        <v>204.83</v>
      </c>
      <c r="H44" s="1">
        <f t="shared" si="3"/>
        <v>204.83</v>
      </c>
      <c r="I44">
        <f t="shared" si="4"/>
        <v>327.73</v>
      </c>
      <c r="J44">
        <v>16</v>
      </c>
      <c r="L44" s="1">
        <f t="shared" si="5"/>
        <v>153.62</v>
      </c>
      <c r="O44">
        <v>10131508</v>
      </c>
    </row>
    <row r="45" spans="1:15" x14ac:dyDescent="0.35">
      <c r="A45" t="s">
        <v>95</v>
      </c>
      <c r="C45" t="s">
        <v>120</v>
      </c>
      <c r="D45" t="s">
        <v>111</v>
      </c>
      <c r="E45" t="s">
        <v>216</v>
      </c>
      <c r="F45" t="s">
        <v>112</v>
      </c>
      <c r="G45" s="10">
        <v>288.62</v>
      </c>
      <c r="H45" s="1">
        <f t="shared" si="3"/>
        <v>288.62</v>
      </c>
      <c r="I45">
        <f t="shared" si="4"/>
        <v>461.79</v>
      </c>
      <c r="J45">
        <v>16</v>
      </c>
      <c r="L45" s="1">
        <f t="shared" si="5"/>
        <v>216.47</v>
      </c>
      <c r="O45">
        <v>10131508</v>
      </c>
    </row>
    <row r="46" spans="1:15" s="27" customFormat="1" x14ac:dyDescent="0.35">
      <c r="A46" s="27" t="s">
        <v>121</v>
      </c>
      <c r="C46" s="27" t="s">
        <v>157</v>
      </c>
      <c r="D46" s="27" t="s">
        <v>111</v>
      </c>
      <c r="E46" s="27" t="s">
        <v>216</v>
      </c>
      <c r="F46" s="27" t="s">
        <v>112</v>
      </c>
      <c r="G46" s="28">
        <v>97.76</v>
      </c>
      <c r="H46" s="29">
        <f t="shared" si="3"/>
        <v>97.76</v>
      </c>
      <c r="I46" s="27">
        <f t="shared" si="4"/>
        <v>156.41999999999999</v>
      </c>
      <c r="J46" s="27">
        <v>16</v>
      </c>
      <c r="L46" s="29">
        <f t="shared" si="5"/>
        <v>73.319999999999993</v>
      </c>
      <c r="O46" s="27">
        <v>10131508</v>
      </c>
    </row>
    <row r="47" spans="1:15" s="27" customFormat="1" x14ac:dyDescent="0.35">
      <c r="A47" s="27" t="s">
        <v>122</v>
      </c>
      <c r="C47" s="27" t="s">
        <v>158</v>
      </c>
      <c r="D47" s="27" t="s">
        <v>111</v>
      </c>
      <c r="E47" s="27" t="s">
        <v>216</v>
      </c>
      <c r="F47" s="27" t="s">
        <v>112</v>
      </c>
      <c r="G47" s="28">
        <v>132.21</v>
      </c>
      <c r="H47" s="29">
        <f t="shared" si="3"/>
        <v>132.21</v>
      </c>
      <c r="I47" s="27">
        <f t="shared" si="4"/>
        <v>211.54</v>
      </c>
      <c r="J47" s="27">
        <v>16</v>
      </c>
      <c r="L47" s="29">
        <f t="shared" si="5"/>
        <v>99.16</v>
      </c>
      <c r="O47" s="27">
        <v>10131508</v>
      </c>
    </row>
    <row r="48" spans="1:15" s="27" customFormat="1" x14ac:dyDescent="0.35">
      <c r="A48" s="27" t="s">
        <v>123</v>
      </c>
      <c r="C48" s="27" t="s">
        <v>159</v>
      </c>
      <c r="D48" s="27" t="s">
        <v>111</v>
      </c>
      <c r="E48" s="27" t="s">
        <v>216</v>
      </c>
      <c r="F48" s="27" t="s">
        <v>112</v>
      </c>
      <c r="G48" s="28">
        <v>154.55000000000001</v>
      </c>
      <c r="H48" s="29">
        <f t="shared" si="3"/>
        <v>154.55000000000001</v>
      </c>
      <c r="I48" s="27">
        <f t="shared" si="4"/>
        <v>247.28</v>
      </c>
      <c r="J48" s="27">
        <v>16</v>
      </c>
      <c r="L48" s="29">
        <f t="shared" si="5"/>
        <v>115.91</v>
      </c>
      <c r="O48" s="27">
        <v>10131508</v>
      </c>
    </row>
    <row r="49" spans="1:15" s="27" customFormat="1" x14ac:dyDescent="0.35">
      <c r="A49" s="27" t="s">
        <v>124</v>
      </c>
      <c r="C49" s="27" t="s">
        <v>160</v>
      </c>
      <c r="D49" s="27" t="s">
        <v>111</v>
      </c>
      <c r="E49" s="27" t="s">
        <v>216</v>
      </c>
      <c r="F49" s="27" t="s">
        <v>112</v>
      </c>
      <c r="G49" s="28">
        <v>270</v>
      </c>
      <c r="H49" s="29">
        <f t="shared" si="3"/>
        <v>270</v>
      </c>
      <c r="I49" s="27">
        <f t="shared" si="4"/>
        <v>432</v>
      </c>
      <c r="J49" s="27">
        <v>16</v>
      </c>
      <c r="L49" s="29">
        <f t="shared" si="5"/>
        <v>202.5</v>
      </c>
      <c r="O49" s="27">
        <v>10131508</v>
      </c>
    </row>
    <row r="50" spans="1:15" x14ac:dyDescent="0.35">
      <c r="A50" t="s">
        <v>172</v>
      </c>
      <c r="C50" s="7" t="s">
        <v>173</v>
      </c>
      <c r="D50" t="s">
        <v>111</v>
      </c>
      <c r="E50" t="s">
        <v>216</v>
      </c>
      <c r="F50" t="s">
        <v>112</v>
      </c>
      <c r="G50" s="10">
        <v>654.52</v>
      </c>
      <c r="H50" s="1">
        <f t="shared" si="3"/>
        <v>654.52</v>
      </c>
      <c r="I50">
        <f t="shared" si="4"/>
        <v>1047.23</v>
      </c>
      <c r="J50">
        <v>16</v>
      </c>
      <c r="L50" s="1">
        <f t="shared" si="5"/>
        <v>490.89</v>
      </c>
      <c r="O50">
        <v>10131508</v>
      </c>
    </row>
    <row r="51" spans="1:15" x14ac:dyDescent="0.35">
      <c r="A51" t="s">
        <v>125</v>
      </c>
      <c r="C51" t="s">
        <v>205</v>
      </c>
      <c r="D51" t="s">
        <v>111</v>
      </c>
      <c r="E51" t="s">
        <v>216</v>
      </c>
      <c r="F51" t="s">
        <v>112</v>
      </c>
      <c r="G51" s="10">
        <v>201.1</v>
      </c>
      <c r="H51" s="1">
        <f t="shared" si="3"/>
        <v>201.1</v>
      </c>
      <c r="I51">
        <f t="shared" si="4"/>
        <v>321.76</v>
      </c>
      <c r="J51">
        <v>16</v>
      </c>
      <c r="L51" s="1">
        <f t="shared" si="5"/>
        <v>150.83000000000001</v>
      </c>
      <c r="O51">
        <v>10131508</v>
      </c>
    </row>
    <row r="52" spans="1:15" x14ac:dyDescent="0.35">
      <c r="A52" t="s">
        <v>126</v>
      </c>
      <c r="C52" t="s">
        <v>206</v>
      </c>
      <c r="D52" t="s">
        <v>111</v>
      </c>
      <c r="E52" t="s">
        <v>216</v>
      </c>
      <c r="F52" t="s">
        <v>112</v>
      </c>
      <c r="G52" s="10">
        <v>243</v>
      </c>
      <c r="H52" s="1">
        <f t="shared" si="3"/>
        <v>243</v>
      </c>
      <c r="I52">
        <f t="shared" si="4"/>
        <v>388.8</v>
      </c>
      <c r="J52">
        <v>16</v>
      </c>
      <c r="L52" s="1">
        <f t="shared" si="5"/>
        <v>182.25</v>
      </c>
      <c r="O52">
        <v>10131508</v>
      </c>
    </row>
    <row r="53" spans="1:15" x14ac:dyDescent="0.35">
      <c r="A53" t="s">
        <v>127</v>
      </c>
      <c r="C53" t="s">
        <v>207</v>
      </c>
      <c r="D53" t="s">
        <v>111</v>
      </c>
      <c r="E53" t="s">
        <v>216</v>
      </c>
      <c r="F53" t="s">
        <v>112</v>
      </c>
      <c r="G53" s="10">
        <v>321.20999999999998</v>
      </c>
      <c r="H53" s="1">
        <f t="shared" si="3"/>
        <v>321.20999999999998</v>
      </c>
      <c r="I53">
        <f t="shared" si="4"/>
        <v>513.94000000000005</v>
      </c>
      <c r="J53">
        <v>16</v>
      </c>
      <c r="L53" s="1">
        <f t="shared" si="5"/>
        <v>240.91</v>
      </c>
      <c r="O53">
        <v>10131508</v>
      </c>
    </row>
    <row r="54" spans="1:15" x14ac:dyDescent="0.35">
      <c r="A54" s="7" t="s">
        <v>176</v>
      </c>
      <c r="B54" s="7"/>
      <c r="C54" s="7" t="s">
        <v>174</v>
      </c>
      <c r="D54" t="s">
        <v>111</v>
      </c>
      <c r="E54" t="s">
        <v>216</v>
      </c>
      <c r="F54" t="s">
        <v>112</v>
      </c>
      <c r="G54" s="10">
        <v>765.31</v>
      </c>
      <c r="H54" s="1">
        <f t="shared" si="3"/>
        <v>765.31</v>
      </c>
      <c r="I54">
        <f t="shared" si="4"/>
        <v>1224.5</v>
      </c>
      <c r="J54">
        <v>16</v>
      </c>
      <c r="L54" s="1">
        <f t="shared" si="5"/>
        <v>573.98</v>
      </c>
      <c r="O54">
        <v>10131508</v>
      </c>
    </row>
    <row r="55" spans="1:15" x14ac:dyDescent="0.35">
      <c r="A55" t="s">
        <v>128</v>
      </c>
      <c r="C55" t="s">
        <v>161</v>
      </c>
      <c r="D55" t="s">
        <v>111</v>
      </c>
      <c r="E55" t="s">
        <v>216</v>
      </c>
      <c r="F55" t="s">
        <v>112</v>
      </c>
      <c r="G55" s="10">
        <v>165.72</v>
      </c>
      <c r="H55" s="1">
        <f t="shared" si="3"/>
        <v>165.72</v>
      </c>
      <c r="I55">
        <f t="shared" si="4"/>
        <v>265.14999999999998</v>
      </c>
      <c r="J55">
        <v>16</v>
      </c>
      <c r="L55" s="1">
        <f t="shared" si="5"/>
        <v>124.29</v>
      </c>
      <c r="O55">
        <v>10131508</v>
      </c>
    </row>
    <row r="56" spans="1:15" x14ac:dyDescent="0.35">
      <c r="A56" t="s">
        <v>129</v>
      </c>
      <c r="C56" t="s">
        <v>162</v>
      </c>
      <c r="D56" t="s">
        <v>111</v>
      </c>
      <c r="E56" t="s">
        <v>216</v>
      </c>
      <c r="F56" t="s">
        <v>112</v>
      </c>
      <c r="G56" s="10">
        <v>227.17</v>
      </c>
      <c r="H56" s="1">
        <f t="shared" si="3"/>
        <v>227.17</v>
      </c>
      <c r="I56">
        <f t="shared" si="4"/>
        <v>363.47</v>
      </c>
      <c r="J56">
        <v>16</v>
      </c>
      <c r="L56" s="1">
        <f t="shared" si="5"/>
        <v>170.38</v>
      </c>
      <c r="O56">
        <v>10131508</v>
      </c>
    </row>
    <row r="57" spans="1:15" x14ac:dyDescent="0.35">
      <c r="A57" t="s">
        <v>130</v>
      </c>
      <c r="C57" t="s">
        <v>163</v>
      </c>
      <c r="D57" t="s">
        <v>111</v>
      </c>
      <c r="E57" t="s">
        <v>216</v>
      </c>
      <c r="F57" t="s">
        <v>112</v>
      </c>
      <c r="G57" s="10">
        <v>273.72000000000003</v>
      </c>
      <c r="H57" s="1">
        <f t="shared" si="3"/>
        <v>273.72000000000003</v>
      </c>
      <c r="I57">
        <f t="shared" si="4"/>
        <v>437.95</v>
      </c>
      <c r="J57">
        <v>16</v>
      </c>
      <c r="L57" s="1">
        <f t="shared" si="5"/>
        <v>205.29</v>
      </c>
      <c r="O57">
        <v>10131508</v>
      </c>
    </row>
    <row r="58" spans="1:15" x14ac:dyDescent="0.35">
      <c r="A58" t="s">
        <v>175</v>
      </c>
      <c r="C58" s="7" t="s">
        <v>177</v>
      </c>
      <c r="D58" t="s">
        <v>111</v>
      </c>
      <c r="E58" t="s">
        <v>216</v>
      </c>
      <c r="F58" t="s">
        <v>112</v>
      </c>
      <c r="G58" s="10">
        <v>666.62</v>
      </c>
      <c r="H58" s="1">
        <f t="shared" si="3"/>
        <v>666.62</v>
      </c>
      <c r="I58">
        <f t="shared" si="4"/>
        <v>1066.5899999999999</v>
      </c>
      <c r="J58">
        <v>16</v>
      </c>
      <c r="L58" s="1">
        <f t="shared" si="5"/>
        <v>499.97</v>
      </c>
      <c r="O58">
        <v>10131508</v>
      </c>
    </row>
    <row r="59" spans="1:15" x14ac:dyDescent="0.35">
      <c r="A59" t="s">
        <v>131</v>
      </c>
      <c r="C59" t="s">
        <v>182</v>
      </c>
      <c r="D59" t="s">
        <v>111</v>
      </c>
      <c r="E59" t="s">
        <v>216</v>
      </c>
      <c r="F59" t="s">
        <v>112</v>
      </c>
      <c r="G59" s="10">
        <v>69.83</v>
      </c>
      <c r="H59" s="1">
        <f t="shared" si="3"/>
        <v>69.83</v>
      </c>
      <c r="I59">
        <f t="shared" si="4"/>
        <v>111.73</v>
      </c>
      <c r="J59">
        <v>16</v>
      </c>
      <c r="L59" s="1">
        <f t="shared" si="5"/>
        <v>52.37</v>
      </c>
      <c r="O59">
        <v>10131508</v>
      </c>
    </row>
    <row r="60" spans="1:15" x14ac:dyDescent="0.35">
      <c r="A60" t="s">
        <v>132</v>
      </c>
      <c r="C60" t="s">
        <v>183</v>
      </c>
      <c r="D60" t="s">
        <v>111</v>
      </c>
      <c r="E60" t="s">
        <v>216</v>
      </c>
      <c r="F60" t="s">
        <v>112</v>
      </c>
      <c r="G60" s="10">
        <v>82.4</v>
      </c>
      <c r="H60" s="1">
        <f t="shared" si="3"/>
        <v>82.4</v>
      </c>
      <c r="I60">
        <f t="shared" si="4"/>
        <v>131.84</v>
      </c>
      <c r="J60">
        <v>16</v>
      </c>
      <c r="L60" s="1">
        <f t="shared" si="5"/>
        <v>61.8</v>
      </c>
      <c r="O60">
        <v>10131508</v>
      </c>
    </row>
    <row r="61" spans="1:15" x14ac:dyDescent="0.35">
      <c r="A61" t="s">
        <v>133</v>
      </c>
      <c r="C61" t="s">
        <v>184</v>
      </c>
      <c r="D61" t="s">
        <v>111</v>
      </c>
      <c r="E61" t="s">
        <v>216</v>
      </c>
      <c r="F61" t="s">
        <v>112</v>
      </c>
      <c r="G61" s="10">
        <v>116.38</v>
      </c>
      <c r="H61" s="1">
        <f t="shared" si="3"/>
        <v>116.38</v>
      </c>
      <c r="I61">
        <f t="shared" si="4"/>
        <v>186.21</v>
      </c>
      <c r="J61">
        <v>16</v>
      </c>
      <c r="L61" s="1">
        <f t="shared" si="5"/>
        <v>87.29</v>
      </c>
      <c r="O61">
        <v>10131508</v>
      </c>
    </row>
    <row r="62" spans="1:15" x14ac:dyDescent="0.35">
      <c r="A62" t="s">
        <v>134</v>
      </c>
      <c r="C62" t="s">
        <v>185</v>
      </c>
      <c r="D62" t="s">
        <v>111</v>
      </c>
      <c r="E62" t="s">
        <v>216</v>
      </c>
      <c r="F62" t="s">
        <v>112</v>
      </c>
      <c r="G62" s="10">
        <v>146.16999999999999</v>
      </c>
      <c r="H62" s="1">
        <f t="shared" si="3"/>
        <v>146.16999999999999</v>
      </c>
      <c r="I62">
        <f t="shared" si="4"/>
        <v>233.87</v>
      </c>
      <c r="J62">
        <v>16</v>
      </c>
      <c r="L62" s="1">
        <f t="shared" si="5"/>
        <v>109.63</v>
      </c>
      <c r="O62">
        <v>10131508</v>
      </c>
    </row>
    <row r="63" spans="1:15" x14ac:dyDescent="0.35">
      <c r="A63" t="s">
        <v>135</v>
      </c>
      <c r="C63" t="s">
        <v>186</v>
      </c>
      <c r="D63" t="s">
        <v>111</v>
      </c>
      <c r="E63" t="s">
        <v>216</v>
      </c>
      <c r="F63" t="s">
        <v>112</v>
      </c>
      <c r="G63" s="10">
        <v>210.88</v>
      </c>
      <c r="H63" s="1">
        <f t="shared" si="3"/>
        <v>210.88</v>
      </c>
      <c r="I63">
        <f t="shared" si="4"/>
        <v>337.41</v>
      </c>
      <c r="J63">
        <v>16</v>
      </c>
      <c r="L63" s="1">
        <f t="shared" si="5"/>
        <v>158.16</v>
      </c>
      <c r="O63">
        <v>10131508</v>
      </c>
    </row>
    <row r="64" spans="1:15" x14ac:dyDescent="0.35">
      <c r="A64" t="s">
        <v>178</v>
      </c>
      <c r="C64" s="7" t="s">
        <v>179</v>
      </c>
      <c r="D64" t="s">
        <v>111</v>
      </c>
      <c r="E64" t="s">
        <v>216</v>
      </c>
      <c r="F64" t="s">
        <v>112</v>
      </c>
      <c r="G64" s="10">
        <v>625.66</v>
      </c>
      <c r="H64" s="1">
        <f t="shared" si="3"/>
        <v>625.66</v>
      </c>
      <c r="I64">
        <f t="shared" si="4"/>
        <v>1001.06</v>
      </c>
      <c r="J64">
        <v>16</v>
      </c>
      <c r="L64" s="1">
        <f t="shared" si="5"/>
        <v>469.25</v>
      </c>
      <c r="O64">
        <v>10131508</v>
      </c>
    </row>
    <row r="65" spans="1:15" x14ac:dyDescent="0.35">
      <c r="A65" t="s">
        <v>136</v>
      </c>
      <c r="C65" t="s">
        <v>187</v>
      </c>
      <c r="D65" t="s">
        <v>111</v>
      </c>
      <c r="E65" t="s">
        <v>216</v>
      </c>
      <c r="F65" t="s">
        <v>112</v>
      </c>
      <c r="G65" s="10">
        <v>78.209999999999994</v>
      </c>
      <c r="H65" s="1">
        <f t="shared" si="3"/>
        <v>78.209999999999994</v>
      </c>
      <c r="I65">
        <f t="shared" si="4"/>
        <v>125.14</v>
      </c>
      <c r="J65">
        <v>16</v>
      </c>
      <c r="L65" s="1">
        <f t="shared" si="5"/>
        <v>58.66</v>
      </c>
      <c r="O65">
        <v>10131508</v>
      </c>
    </row>
    <row r="66" spans="1:15" x14ac:dyDescent="0.35">
      <c r="A66" t="s">
        <v>137</v>
      </c>
      <c r="C66" t="s">
        <v>188</v>
      </c>
      <c r="D66" t="s">
        <v>111</v>
      </c>
      <c r="E66" t="s">
        <v>216</v>
      </c>
      <c r="F66" t="s">
        <v>112</v>
      </c>
      <c r="G66" s="10">
        <v>90.78</v>
      </c>
      <c r="H66" s="1">
        <f t="shared" si="3"/>
        <v>90.78</v>
      </c>
      <c r="I66">
        <f t="shared" si="4"/>
        <v>145.25</v>
      </c>
      <c r="J66">
        <v>16</v>
      </c>
      <c r="L66" s="1">
        <f t="shared" si="5"/>
        <v>68.09</v>
      </c>
      <c r="O66">
        <v>10131508</v>
      </c>
    </row>
    <row r="67" spans="1:15" x14ac:dyDescent="0.35">
      <c r="A67" t="s">
        <v>138</v>
      </c>
      <c r="C67" t="s">
        <v>189</v>
      </c>
      <c r="D67" t="s">
        <v>111</v>
      </c>
      <c r="E67" t="s">
        <v>216</v>
      </c>
      <c r="F67" t="s">
        <v>112</v>
      </c>
      <c r="G67" s="10">
        <v>127.09</v>
      </c>
      <c r="H67" s="1">
        <f t="shared" si="3"/>
        <v>127.09</v>
      </c>
      <c r="I67">
        <f t="shared" si="4"/>
        <v>203.34</v>
      </c>
      <c r="J67">
        <v>16</v>
      </c>
      <c r="L67" s="1">
        <f t="shared" si="5"/>
        <v>95.32</v>
      </c>
      <c r="O67">
        <v>10131508</v>
      </c>
    </row>
    <row r="68" spans="1:15" x14ac:dyDescent="0.35">
      <c r="A68" t="s">
        <v>139</v>
      </c>
      <c r="C68" t="s">
        <v>190</v>
      </c>
      <c r="D68" t="s">
        <v>111</v>
      </c>
      <c r="E68" t="s">
        <v>216</v>
      </c>
      <c r="F68" t="s">
        <v>112</v>
      </c>
      <c r="G68" s="10">
        <v>160.6</v>
      </c>
      <c r="H68" s="1">
        <f t="shared" si="3"/>
        <v>160.6</v>
      </c>
      <c r="I68">
        <f t="shared" si="4"/>
        <v>256.95999999999998</v>
      </c>
      <c r="J68">
        <v>16</v>
      </c>
      <c r="L68" s="1">
        <f t="shared" si="5"/>
        <v>120.45</v>
      </c>
      <c r="O68">
        <v>10131508</v>
      </c>
    </row>
    <row r="69" spans="1:15" x14ac:dyDescent="0.35">
      <c r="A69" t="s">
        <v>140</v>
      </c>
      <c r="C69" t="s">
        <v>191</v>
      </c>
      <c r="D69" t="s">
        <v>111</v>
      </c>
      <c r="E69" t="s">
        <v>216</v>
      </c>
      <c r="F69" t="s">
        <v>112</v>
      </c>
      <c r="G69" s="10">
        <v>233.22</v>
      </c>
      <c r="H69" s="1">
        <f t="shared" si="3"/>
        <v>233.22</v>
      </c>
      <c r="I69">
        <f t="shared" si="4"/>
        <v>373.15</v>
      </c>
      <c r="J69">
        <v>16</v>
      </c>
      <c r="L69" s="1">
        <f t="shared" si="5"/>
        <v>174.92</v>
      </c>
      <c r="O69">
        <v>10131508</v>
      </c>
    </row>
    <row r="70" spans="1:15" x14ac:dyDescent="0.35">
      <c r="A70" t="s">
        <v>180</v>
      </c>
      <c r="C70" s="7" t="s">
        <v>181</v>
      </c>
      <c r="D70" t="s">
        <v>111</v>
      </c>
      <c r="E70" t="s">
        <v>216</v>
      </c>
      <c r="F70" t="s">
        <v>112</v>
      </c>
      <c r="G70" s="10">
        <v>689.9</v>
      </c>
      <c r="H70" s="1">
        <f t="shared" si="3"/>
        <v>689.9</v>
      </c>
      <c r="I70">
        <f t="shared" si="4"/>
        <v>1103.8399999999999</v>
      </c>
      <c r="J70">
        <v>16</v>
      </c>
      <c r="L70" s="1">
        <f t="shared" si="5"/>
        <v>517.42999999999995</v>
      </c>
      <c r="O70">
        <v>10131508</v>
      </c>
    </row>
    <row r="71" spans="1:15" x14ac:dyDescent="0.35">
      <c r="A71" t="s">
        <v>141</v>
      </c>
      <c r="C71" t="s">
        <v>164</v>
      </c>
      <c r="D71" t="s">
        <v>111</v>
      </c>
      <c r="E71" t="s">
        <v>216</v>
      </c>
      <c r="F71" t="s">
        <v>112</v>
      </c>
      <c r="G71" s="10">
        <v>163.86</v>
      </c>
      <c r="H71" s="1">
        <f t="shared" si="3"/>
        <v>163.86</v>
      </c>
      <c r="I71">
        <f t="shared" si="4"/>
        <v>262.18</v>
      </c>
      <c r="J71">
        <v>16</v>
      </c>
      <c r="L71" s="1">
        <f t="shared" si="5"/>
        <v>122.9</v>
      </c>
      <c r="O71">
        <v>10131508</v>
      </c>
    </row>
    <row r="72" spans="1:15" x14ac:dyDescent="0.35">
      <c r="A72" t="s">
        <v>142</v>
      </c>
      <c r="C72" t="s">
        <v>165</v>
      </c>
      <c r="D72" t="s">
        <v>111</v>
      </c>
      <c r="E72" t="s">
        <v>216</v>
      </c>
      <c r="F72" t="s">
        <v>112</v>
      </c>
      <c r="G72" s="10">
        <v>199.24</v>
      </c>
      <c r="H72" s="1">
        <f t="shared" si="3"/>
        <v>199.24</v>
      </c>
      <c r="I72">
        <f t="shared" si="4"/>
        <v>318.77999999999997</v>
      </c>
      <c r="J72">
        <v>16</v>
      </c>
      <c r="L72" s="1">
        <f t="shared" si="5"/>
        <v>149.43</v>
      </c>
      <c r="O72">
        <v>10131508</v>
      </c>
    </row>
    <row r="73" spans="1:15" x14ac:dyDescent="0.35">
      <c r="A73" t="s">
        <v>143</v>
      </c>
      <c r="C73" t="s">
        <v>166</v>
      </c>
      <c r="D73" t="s">
        <v>111</v>
      </c>
      <c r="E73" t="s">
        <v>216</v>
      </c>
      <c r="F73" t="s">
        <v>112</v>
      </c>
      <c r="G73" s="10">
        <v>234.62</v>
      </c>
      <c r="H73" s="1">
        <f t="shared" si="3"/>
        <v>234.62</v>
      </c>
      <c r="I73">
        <f t="shared" si="4"/>
        <v>375.39</v>
      </c>
      <c r="J73">
        <v>16</v>
      </c>
      <c r="L73" s="1">
        <f t="shared" si="5"/>
        <v>175.97</v>
      </c>
      <c r="O73">
        <v>10131508</v>
      </c>
    </row>
    <row r="74" spans="1:15" x14ac:dyDescent="0.35">
      <c r="A74" t="s">
        <v>144</v>
      </c>
      <c r="C74" t="s">
        <v>167</v>
      </c>
      <c r="D74" t="s">
        <v>111</v>
      </c>
      <c r="E74" t="s">
        <v>216</v>
      </c>
      <c r="F74" t="s">
        <v>112</v>
      </c>
      <c r="G74" s="10">
        <v>291.41000000000003</v>
      </c>
      <c r="H74" s="1">
        <f t="shared" si="3"/>
        <v>291.41000000000003</v>
      </c>
      <c r="I74">
        <f t="shared" si="4"/>
        <v>466.26</v>
      </c>
      <c r="J74">
        <v>16</v>
      </c>
      <c r="L74" s="1">
        <f t="shared" si="5"/>
        <v>218.56</v>
      </c>
      <c r="O74">
        <v>10131508</v>
      </c>
    </row>
    <row r="75" spans="1:15" x14ac:dyDescent="0.35">
      <c r="A75" t="s">
        <v>192</v>
      </c>
      <c r="C75" s="7" t="s">
        <v>193</v>
      </c>
      <c r="D75" t="s">
        <v>111</v>
      </c>
      <c r="E75" t="s">
        <v>216</v>
      </c>
      <c r="F75" t="s">
        <v>112</v>
      </c>
      <c r="G75" s="10">
        <v>889.14</v>
      </c>
      <c r="H75" s="1">
        <f t="shared" si="3"/>
        <v>889.14</v>
      </c>
      <c r="I75">
        <f t="shared" si="4"/>
        <v>1422.62</v>
      </c>
      <c r="J75">
        <v>16</v>
      </c>
      <c r="L75" s="1">
        <f t="shared" si="5"/>
        <v>666.86</v>
      </c>
      <c r="O75">
        <v>10131508</v>
      </c>
    </row>
    <row r="76" spans="1:15" x14ac:dyDescent="0.35">
      <c r="A76" t="s">
        <v>145</v>
      </c>
      <c r="C76" t="s">
        <v>168</v>
      </c>
      <c r="D76" t="s">
        <v>111</v>
      </c>
      <c r="E76" t="s">
        <v>216</v>
      </c>
      <c r="F76" t="s">
        <v>112</v>
      </c>
      <c r="G76" s="10">
        <v>163.86</v>
      </c>
      <c r="H76" s="1">
        <f t="shared" si="3"/>
        <v>163.86</v>
      </c>
      <c r="I76">
        <f t="shared" si="4"/>
        <v>262.18</v>
      </c>
      <c r="J76">
        <v>16</v>
      </c>
      <c r="L76" s="1">
        <f t="shared" si="5"/>
        <v>122.9</v>
      </c>
      <c r="O76">
        <v>10131508</v>
      </c>
    </row>
    <row r="77" spans="1:15" x14ac:dyDescent="0.35">
      <c r="A77" t="s">
        <v>146</v>
      </c>
      <c r="C77" t="s">
        <v>169</v>
      </c>
      <c r="D77" t="s">
        <v>111</v>
      </c>
      <c r="E77" t="s">
        <v>216</v>
      </c>
      <c r="F77" t="s">
        <v>112</v>
      </c>
      <c r="G77" s="10">
        <v>199.24</v>
      </c>
      <c r="H77" s="1">
        <f t="shared" si="3"/>
        <v>199.24</v>
      </c>
      <c r="I77">
        <f t="shared" si="4"/>
        <v>318.77999999999997</v>
      </c>
      <c r="J77">
        <v>16</v>
      </c>
      <c r="L77" s="1">
        <f t="shared" si="5"/>
        <v>149.43</v>
      </c>
      <c r="O77">
        <v>10131508</v>
      </c>
    </row>
    <row r="78" spans="1:15" x14ac:dyDescent="0.35">
      <c r="A78" t="s">
        <v>147</v>
      </c>
      <c r="C78" t="s">
        <v>170</v>
      </c>
      <c r="D78" t="s">
        <v>111</v>
      </c>
      <c r="E78" t="s">
        <v>216</v>
      </c>
      <c r="F78" t="s">
        <v>112</v>
      </c>
      <c r="G78" s="10">
        <v>234.62</v>
      </c>
      <c r="H78" s="1">
        <f t="shared" si="3"/>
        <v>234.62</v>
      </c>
      <c r="I78">
        <f t="shared" si="4"/>
        <v>375.39</v>
      </c>
      <c r="J78">
        <v>16</v>
      </c>
      <c r="L78" s="1">
        <f t="shared" si="5"/>
        <v>175.97</v>
      </c>
      <c r="O78">
        <v>10131508</v>
      </c>
    </row>
    <row r="79" spans="1:15" x14ac:dyDescent="0.35">
      <c r="A79" t="s">
        <v>148</v>
      </c>
      <c r="C79" t="s">
        <v>171</v>
      </c>
      <c r="D79" t="s">
        <v>111</v>
      </c>
      <c r="E79" t="s">
        <v>216</v>
      </c>
      <c r="F79" t="s">
        <v>112</v>
      </c>
      <c r="G79" s="10">
        <v>291.41000000000003</v>
      </c>
      <c r="H79" s="1">
        <f t="shared" si="3"/>
        <v>291.41000000000003</v>
      </c>
      <c r="I79">
        <f t="shared" si="4"/>
        <v>466.26</v>
      </c>
      <c r="J79">
        <v>16</v>
      </c>
      <c r="L79" s="1">
        <f t="shared" si="5"/>
        <v>218.56</v>
      </c>
      <c r="O79">
        <v>10131508</v>
      </c>
    </row>
    <row r="80" spans="1:15" x14ac:dyDescent="0.35">
      <c r="A80" t="s">
        <v>194</v>
      </c>
      <c r="C80" s="7" t="s">
        <v>195</v>
      </c>
      <c r="D80" t="s">
        <v>111</v>
      </c>
      <c r="E80" t="s">
        <v>216</v>
      </c>
      <c r="F80" t="s">
        <v>112</v>
      </c>
      <c r="G80" s="10">
        <v>889.14</v>
      </c>
      <c r="H80" s="1">
        <f t="shared" si="3"/>
        <v>889.14</v>
      </c>
      <c r="I80">
        <f t="shared" si="4"/>
        <v>1422.62</v>
      </c>
      <c r="J80">
        <v>16</v>
      </c>
      <c r="L80" s="1">
        <f t="shared" si="5"/>
        <v>666.86</v>
      </c>
      <c r="O80">
        <v>10131508</v>
      </c>
    </row>
    <row r="81" spans="1:15" x14ac:dyDescent="0.35">
      <c r="A81" t="s">
        <v>149</v>
      </c>
      <c r="C81" t="s">
        <v>197</v>
      </c>
      <c r="D81" t="s">
        <v>111</v>
      </c>
      <c r="E81" t="s">
        <v>216</v>
      </c>
      <c r="F81" t="s">
        <v>112</v>
      </c>
      <c r="G81" s="10">
        <v>158.28</v>
      </c>
      <c r="H81" s="1">
        <f t="shared" si="3"/>
        <v>158.28</v>
      </c>
      <c r="I81">
        <f t="shared" si="4"/>
        <v>253.25</v>
      </c>
      <c r="J81">
        <v>16</v>
      </c>
      <c r="L81" s="1">
        <f t="shared" si="5"/>
        <v>118.71</v>
      </c>
      <c r="O81">
        <v>10131508</v>
      </c>
    </row>
    <row r="82" spans="1:15" x14ac:dyDescent="0.35">
      <c r="A82" t="s">
        <v>150</v>
      </c>
      <c r="C82" t="s">
        <v>198</v>
      </c>
      <c r="D82" t="s">
        <v>111</v>
      </c>
      <c r="E82" t="s">
        <v>216</v>
      </c>
      <c r="F82" t="s">
        <v>112</v>
      </c>
      <c r="G82" s="10">
        <v>194.59</v>
      </c>
      <c r="H82" s="1">
        <f t="shared" si="3"/>
        <v>194.59</v>
      </c>
      <c r="I82">
        <f t="shared" si="4"/>
        <v>311.33999999999997</v>
      </c>
      <c r="J82">
        <v>16</v>
      </c>
      <c r="L82" s="1">
        <f t="shared" si="5"/>
        <v>145.94</v>
      </c>
      <c r="O82">
        <v>10131508</v>
      </c>
    </row>
    <row r="83" spans="1:15" x14ac:dyDescent="0.35">
      <c r="A83" t="s">
        <v>151</v>
      </c>
      <c r="C83" t="s">
        <v>199</v>
      </c>
      <c r="D83" t="s">
        <v>111</v>
      </c>
      <c r="E83" t="s">
        <v>216</v>
      </c>
      <c r="F83" t="s">
        <v>112</v>
      </c>
      <c r="G83" s="10">
        <v>230.9</v>
      </c>
      <c r="H83" s="1">
        <f t="shared" si="3"/>
        <v>230.9</v>
      </c>
      <c r="I83">
        <f t="shared" si="4"/>
        <v>369.44</v>
      </c>
      <c r="J83">
        <v>16</v>
      </c>
      <c r="L83" s="1">
        <f t="shared" si="5"/>
        <v>173.18</v>
      </c>
      <c r="O83">
        <v>10131508</v>
      </c>
    </row>
    <row r="84" spans="1:15" x14ac:dyDescent="0.35">
      <c r="A84" t="s">
        <v>152</v>
      </c>
      <c r="C84" t="s">
        <v>200</v>
      </c>
      <c r="D84" t="s">
        <v>111</v>
      </c>
      <c r="E84" t="s">
        <v>216</v>
      </c>
      <c r="F84" t="s">
        <v>112</v>
      </c>
      <c r="G84" s="10">
        <v>286.76</v>
      </c>
      <c r="H84" s="1">
        <f t="shared" si="3"/>
        <v>286.76</v>
      </c>
      <c r="I84">
        <f t="shared" si="4"/>
        <v>458.82</v>
      </c>
      <c r="J84">
        <v>16</v>
      </c>
      <c r="L84" s="1">
        <f t="shared" si="5"/>
        <v>215.07</v>
      </c>
      <c r="O84">
        <v>10131508</v>
      </c>
    </row>
    <row r="85" spans="1:15" x14ac:dyDescent="0.35">
      <c r="A85" t="s">
        <v>208</v>
      </c>
      <c r="C85" s="7" t="s">
        <v>210</v>
      </c>
      <c r="D85" t="s">
        <v>111</v>
      </c>
      <c r="E85" t="s">
        <v>216</v>
      </c>
      <c r="F85" t="s">
        <v>112</v>
      </c>
      <c r="G85" s="10">
        <v>870.52</v>
      </c>
      <c r="H85" s="1">
        <f t="shared" si="3"/>
        <v>870.52</v>
      </c>
      <c r="I85">
        <f t="shared" si="4"/>
        <v>1392.83</v>
      </c>
      <c r="J85">
        <v>16</v>
      </c>
      <c r="L85" s="1">
        <f t="shared" si="5"/>
        <v>652.89</v>
      </c>
      <c r="O85">
        <v>10131508</v>
      </c>
    </row>
    <row r="86" spans="1:15" x14ac:dyDescent="0.35">
      <c r="A86" t="s">
        <v>153</v>
      </c>
      <c r="C86" s="4" t="s">
        <v>201</v>
      </c>
      <c r="D86" t="s">
        <v>111</v>
      </c>
      <c r="E86" t="s">
        <v>216</v>
      </c>
      <c r="F86" t="s">
        <v>112</v>
      </c>
      <c r="G86" s="10">
        <v>163.86</v>
      </c>
      <c r="H86" s="1">
        <f t="shared" si="3"/>
        <v>163.86</v>
      </c>
      <c r="I86">
        <f t="shared" si="4"/>
        <v>262.18</v>
      </c>
      <c r="J86">
        <v>16</v>
      </c>
      <c r="L86" s="1">
        <f t="shared" si="5"/>
        <v>122.9</v>
      </c>
      <c r="O86">
        <v>10131508</v>
      </c>
    </row>
    <row r="87" spans="1:15" x14ac:dyDescent="0.35">
      <c r="A87" t="s">
        <v>154</v>
      </c>
      <c r="C87" s="4" t="s">
        <v>202</v>
      </c>
      <c r="D87" t="s">
        <v>111</v>
      </c>
      <c r="E87" t="s">
        <v>216</v>
      </c>
      <c r="F87" t="s">
        <v>112</v>
      </c>
      <c r="G87" s="10">
        <v>199.24</v>
      </c>
      <c r="H87" s="1">
        <f t="shared" si="3"/>
        <v>199.24</v>
      </c>
      <c r="I87">
        <f t="shared" si="4"/>
        <v>318.77999999999997</v>
      </c>
      <c r="J87">
        <v>16</v>
      </c>
      <c r="L87" s="1">
        <f t="shared" si="5"/>
        <v>149.43</v>
      </c>
      <c r="O87">
        <v>10131508</v>
      </c>
    </row>
    <row r="88" spans="1:15" x14ac:dyDescent="0.35">
      <c r="A88" t="s">
        <v>155</v>
      </c>
      <c r="C88" s="4" t="s">
        <v>203</v>
      </c>
      <c r="D88" t="s">
        <v>111</v>
      </c>
      <c r="E88" t="s">
        <v>216</v>
      </c>
      <c r="F88" t="s">
        <v>112</v>
      </c>
      <c r="G88" s="10">
        <v>234.62</v>
      </c>
      <c r="H88" s="1">
        <f t="shared" si="3"/>
        <v>234.62</v>
      </c>
      <c r="I88">
        <f t="shared" si="4"/>
        <v>375.39</v>
      </c>
      <c r="J88">
        <v>16</v>
      </c>
      <c r="L88" s="1">
        <f t="shared" si="5"/>
        <v>175.97</v>
      </c>
      <c r="O88">
        <v>10131508</v>
      </c>
    </row>
    <row r="89" spans="1:15" x14ac:dyDescent="0.35">
      <c r="A89" t="s">
        <v>156</v>
      </c>
      <c r="C89" s="4" t="s">
        <v>204</v>
      </c>
      <c r="D89" t="s">
        <v>111</v>
      </c>
      <c r="E89" t="s">
        <v>216</v>
      </c>
      <c r="F89" t="s">
        <v>112</v>
      </c>
      <c r="G89" s="10">
        <v>291.41000000000003</v>
      </c>
      <c r="H89" s="1">
        <f t="shared" si="3"/>
        <v>291.41000000000003</v>
      </c>
      <c r="I89">
        <f t="shared" si="4"/>
        <v>466.26</v>
      </c>
      <c r="J89">
        <v>16</v>
      </c>
      <c r="L89" s="1">
        <f t="shared" si="5"/>
        <v>218.56</v>
      </c>
      <c r="O89">
        <v>10131508</v>
      </c>
    </row>
    <row r="90" spans="1:15" x14ac:dyDescent="0.35">
      <c r="A90" t="s">
        <v>209</v>
      </c>
      <c r="C90" s="7" t="s">
        <v>196</v>
      </c>
      <c r="D90" t="s">
        <v>111</v>
      </c>
      <c r="E90" t="s">
        <v>216</v>
      </c>
      <c r="F90" t="s">
        <v>112</v>
      </c>
      <c r="G90" s="10">
        <v>889.14</v>
      </c>
      <c r="H90" s="1">
        <f t="shared" si="3"/>
        <v>889.14</v>
      </c>
      <c r="I90">
        <f t="shared" si="4"/>
        <v>1422.62</v>
      </c>
      <c r="J90">
        <v>16</v>
      </c>
      <c r="L90" s="1">
        <f t="shared" si="5"/>
        <v>666.86</v>
      </c>
      <c r="O90">
        <v>10131508</v>
      </c>
    </row>
    <row r="91" spans="1:15" x14ac:dyDescent="0.35">
      <c r="A91" t="s">
        <v>85</v>
      </c>
      <c r="C91" t="s">
        <v>89</v>
      </c>
      <c r="D91" t="s">
        <v>111</v>
      </c>
      <c r="E91" t="s">
        <v>216</v>
      </c>
      <c r="F91" t="s">
        <v>112</v>
      </c>
      <c r="G91" s="1">
        <v>143.38</v>
      </c>
      <c r="H91" s="1">
        <f t="shared" ref="H91:H94" si="6">G91</f>
        <v>143.38</v>
      </c>
      <c r="I91">
        <f t="shared" ref="I91:I94" si="7">ROUND(H91+(H91*0.6),2)</f>
        <v>229.41</v>
      </c>
      <c r="J91">
        <v>16</v>
      </c>
      <c r="L91" s="1">
        <f t="shared" ref="L91:L94" si="8">ROUND(G91-(G91*0.25),2)</f>
        <v>107.54</v>
      </c>
    </row>
    <row r="92" spans="1:15" x14ac:dyDescent="0.35">
      <c r="A92" t="s">
        <v>86</v>
      </c>
      <c r="C92" t="s">
        <v>90</v>
      </c>
      <c r="D92" t="s">
        <v>111</v>
      </c>
      <c r="E92" t="s">
        <v>216</v>
      </c>
      <c r="F92" t="s">
        <v>112</v>
      </c>
      <c r="G92" s="1">
        <v>163.86</v>
      </c>
      <c r="H92" s="1">
        <f t="shared" si="6"/>
        <v>163.86</v>
      </c>
      <c r="I92">
        <f t="shared" si="7"/>
        <v>262.18</v>
      </c>
      <c r="J92">
        <v>16</v>
      </c>
      <c r="L92" s="1">
        <f t="shared" si="8"/>
        <v>122.9</v>
      </c>
    </row>
    <row r="93" spans="1:15" x14ac:dyDescent="0.35">
      <c r="A93" t="s">
        <v>87</v>
      </c>
      <c r="C93" t="s">
        <v>91</v>
      </c>
      <c r="D93" t="s">
        <v>111</v>
      </c>
      <c r="E93" t="s">
        <v>216</v>
      </c>
      <c r="F93" t="s">
        <v>112</v>
      </c>
      <c r="G93" s="1">
        <v>195.52</v>
      </c>
      <c r="H93" s="1">
        <f t="shared" si="6"/>
        <v>195.52</v>
      </c>
      <c r="I93">
        <f t="shared" si="7"/>
        <v>312.83</v>
      </c>
      <c r="J93">
        <v>16</v>
      </c>
      <c r="L93" s="1">
        <f t="shared" si="8"/>
        <v>146.63999999999999</v>
      </c>
    </row>
    <row r="94" spans="1:15" x14ac:dyDescent="0.35">
      <c r="A94" t="s">
        <v>88</v>
      </c>
      <c r="C94" t="s">
        <v>211</v>
      </c>
      <c r="D94" t="s">
        <v>111</v>
      </c>
      <c r="E94" t="s">
        <v>216</v>
      </c>
      <c r="F94" t="s">
        <v>112</v>
      </c>
      <c r="G94" s="1">
        <v>502.76</v>
      </c>
      <c r="H94" s="1">
        <f t="shared" si="6"/>
        <v>502.76</v>
      </c>
      <c r="I94">
        <f t="shared" si="7"/>
        <v>804.42</v>
      </c>
      <c r="J94">
        <v>16</v>
      </c>
      <c r="L94" s="1">
        <f t="shared" si="8"/>
        <v>377.07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5C56-1944-47C6-BAA0-1E9861520103}">
  <dimension ref="A1:P59"/>
  <sheetViews>
    <sheetView tabSelected="1" workbookViewId="0">
      <selection activeCell="C5" sqref="C5"/>
    </sheetView>
  </sheetViews>
  <sheetFormatPr baseColWidth="10" defaultRowHeight="14.5" x14ac:dyDescent="0.35"/>
  <cols>
    <col min="1" max="1" width="12.81640625" bestFit="1" customWidth="1"/>
    <col min="2" max="2" width="3" bestFit="1" customWidth="1"/>
    <col min="3" max="3" width="42.7265625" bestFit="1" customWidth="1"/>
    <col min="4" max="4" width="14.08984375" bestFit="1" customWidth="1"/>
    <col min="5" max="5" width="11.1796875" bestFit="1" customWidth="1"/>
    <col min="6" max="6" width="14.90625" bestFit="1" customWidth="1"/>
    <col min="7" max="7" width="14.7265625" style="8" bestFit="1" customWidth="1"/>
    <col min="8" max="8" width="21.36328125" style="8" bestFit="1" customWidth="1"/>
    <col min="9" max="9" width="16.453125" style="8" bestFit="1" customWidth="1"/>
    <col min="10" max="10" width="6.6328125" style="8" bestFit="1" customWidth="1"/>
    <col min="11" max="11" width="5.54296875" style="8" bestFit="1" customWidth="1"/>
    <col min="12" max="12" width="7.81640625" style="8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7.81640625" bestFit="1" customWidth="1"/>
  </cols>
  <sheetData>
    <row r="1" spans="1:16" x14ac:dyDescent="0.35">
      <c r="A1" t="s">
        <v>7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s="8" t="s">
        <v>101</v>
      </c>
      <c r="H1" s="8" t="s">
        <v>102</v>
      </c>
      <c r="I1" s="8" t="s">
        <v>103</v>
      </c>
      <c r="J1" s="8" t="s">
        <v>104</v>
      </c>
      <c r="K1" s="8" t="s">
        <v>105</v>
      </c>
      <c r="L1" s="8" t="s">
        <v>106</v>
      </c>
      <c r="M1" t="s">
        <v>107</v>
      </c>
      <c r="N1" t="s">
        <v>108</v>
      </c>
      <c r="O1" t="s">
        <v>109</v>
      </c>
      <c r="P1" t="s">
        <v>110</v>
      </c>
    </row>
    <row r="2" spans="1:16" x14ac:dyDescent="0.35">
      <c r="A2" s="66" t="s">
        <v>231</v>
      </c>
      <c r="B2" s="66"/>
      <c r="C2" s="66" t="s">
        <v>277</v>
      </c>
      <c r="D2" t="s">
        <v>111</v>
      </c>
      <c r="E2" t="s">
        <v>216</v>
      </c>
      <c r="F2" t="s">
        <v>112</v>
      </c>
      <c r="G2" s="9">
        <v>121.97</v>
      </c>
      <c r="H2" s="8">
        <v>121.97</v>
      </c>
      <c r="I2" s="8">
        <f t="shared" ref="I2:I59" si="0">ROUND(H2+(H2*0.6),2)</f>
        <v>195.15</v>
      </c>
      <c r="J2" s="8">
        <v>16</v>
      </c>
      <c r="L2" s="8">
        <v>90.34</v>
      </c>
      <c r="O2">
        <v>10131508</v>
      </c>
    </row>
    <row r="3" spans="1:16" x14ac:dyDescent="0.35">
      <c r="A3" s="66" t="s">
        <v>232</v>
      </c>
      <c r="B3" s="66"/>
      <c r="C3" s="66" t="s">
        <v>278</v>
      </c>
      <c r="D3" t="s">
        <v>111</v>
      </c>
      <c r="E3" t="s">
        <v>216</v>
      </c>
      <c r="F3" t="s">
        <v>112</v>
      </c>
      <c r="G3" s="8">
        <v>141.52000000000001</v>
      </c>
      <c r="H3" s="8">
        <v>141.52000000000001</v>
      </c>
      <c r="I3" s="8">
        <f t="shared" si="0"/>
        <v>226.43</v>
      </c>
      <c r="J3" s="8">
        <v>16</v>
      </c>
      <c r="L3" s="8">
        <v>104.83</v>
      </c>
      <c r="O3">
        <v>10131508</v>
      </c>
    </row>
    <row r="4" spans="1:16" x14ac:dyDescent="0.35">
      <c r="A4" s="66" t="s">
        <v>233</v>
      </c>
      <c r="B4" s="66"/>
      <c r="C4" s="66" t="s">
        <v>279</v>
      </c>
      <c r="D4" t="s">
        <v>111</v>
      </c>
      <c r="E4" t="s">
        <v>216</v>
      </c>
      <c r="F4" t="s">
        <v>112</v>
      </c>
      <c r="G4" s="8">
        <v>156.41</v>
      </c>
      <c r="H4" s="8">
        <v>156.41</v>
      </c>
      <c r="I4" s="8">
        <f t="shared" si="0"/>
        <v>250.26</v>
      </c>
      <c r="J4" s="8">
        <v>16</v>
      </c>
      <c r="L4" s="8">
        <v>115.86</v>
      </c>
      <c r="O4">
        <v>10131508</v>
      </c>
    </row>
    <row r="5" spans="1:16" x14ac:dyDescent="0.35">
      <c r="A5" s="66" t="s">
        <v>234</v>
      </c>
      <c r="B5" s="66"/>
      <c r="C5" s="66" t="s">
        <v>280</v>
      </c>
      <c r="D5" t="s">
        <v>111</v>
      </c>
      <c r="E5" t="s">
        <v>216</v>
      </c>
      <c r="F5" t="s">
        <v>112</v>
      </c>
      <c r="G5" s="8">
        <v>188.07</v>
      </c>
      <c r="H5" s="8">
        <v>188.07</v>
      </c>
      <c r="I5" s="8">
        <f t="shared" si="0"/>
        <v>300.91000000000003</v>
      </c>
      <c r="J5" s="8">
        <v>16</v>
      </c>
      <c r="L5" s="8">
        <v>139.31</v>
      </c>
      <c r="O5">
        <v>10131508</v>
      </c>
    </row>
    <row r="6" spans="1:16" x14ac:dyDescent="0.35">
      <c r="A6" s="66" t="s">
        <v>235</v>
      </c>
      <c r="B6" s="66"/>
      <c r="C6" s="66" t="s">
        <v>281</v>
      </c>
      <c r="D6" t="s">
        <v>111</v>
      </c>
      <c r="E6" t="s">
        <v>216</v>
      </c>
      <c r="F6" t="s">
        <v>112</v>
      </c>
      <c r="G6" s="8">
        <v>210.41</v>
      </c>
      <c r="H6" s="8">
        <v>210.41</v>
      </c>
      <c r="I6" s="8">
        <f t="shared" si="0"/>
        <v>336.66</v>
      </c>
      <c r="J6" s="8">
        <v>16</v>
      </c>
      <c r="L6" s="8">
        <v>155.86000000000001</v>
      </c>
      <c r="O6">
        <v>10131508</v>
      </c>
    </row>
    <row r="7" spans="1:16" x14ac:dyDescent="0.35">
      <c r="A7" s="84" t="s">
        <v>345</v>
      </c>
      <c r="B7" s="84"/>
      <c r="C7" s="84" t="s">
        <v>343</v>
      </c>
      <c r="D7" t="s">
        <v>111</v>
      </c>
      <c r="E7" t="s">
        <v>216</v>
      </c>
      <c r="F7" t="s">
        <v>112</v>
      </c>
      <c r="G7" s="8">
        <v>818.38</v>
      </c>
      <c r="H7" s="8">
        <v>818.38</v>
      </c>
      <c r="I7" s="8">
        <f t="shared" si="0"/>
        <v>1309.4100000000001</v>
      </c>
      <c r="J7" s="8">
        <v>16</v>
      </c>
      <c r="L7" s="8">
        <v>606.20000000000005</v>
      </c>
      <c r="O7">
        <v>10131508</v>
      </c>
    </row>
    <row r="8" spans="1:16" x14ac:dyDescent="0.35">
      <c r="A8" s="63" t="s">
        <v>272</v>
      </c>
      <c r="B8" s="63"/>
      <c r="C8" s="63" t="s">
        <v>282</v>
      </c>
      <c r="D8" t="s">
        <v>111</v>
      </c>
      <c r="E8" t="s">
        <v>216</v>
      </c>
      <c r="F8" t="s">
        <v>112</v>
      </c>
      <c r="G8" s="8">
        <v>121.97</v>
      </c>
      <c r="H8" s="8">
        <v>121.97</v>
      </c>
      <c r="I8" s="8">
        <f t="shared" si="0"/>
        <v>195.15</v>
      </c>
      <c r="J8" s="8">
        <v>16</v>
      </c>
      <c r="L8" s="8">
        <v>90.34</v>
      </c>
      <c r="O8">
        <v>10131508</v>
      </c>
    </row>
    <row r="9" spans="1:16" x14ac:dyDescent="0.35">
      <c r="A9" s="63" t="s">
        <v>273</v>
      </c>
      <c r="B9" s="63"/>
      <c r="C9" s="63" t="s">
        <v>283</v>
      </c>
      <c r="D9" t="s">
        <v>111</v>
      </c>
      <c r="E9" t="s">
        <v>216</v>
      </c>
      <c r="F9" t="s">
        <v>112</v>
      </c>
      <c r="G9" s="8">
        <v>141.52000000000001</v>
      </c>
      <c r="H9" s="8">
        <v>141.52000000000001</v>
      </c>
      <c r="I9" s="8">
        <f t="shared" si="0"/>
        <v>226.43</v>
      </c>
      <c r="J9" s="8">
        <v>16</v>
      </c>
      <c r="L9" s="8">
        <v>104.83</v>
      </c>
      <c r="O9">
        <v>10131508</v>
      </c>
    </row>
    <row r="10" spans="1:16" x14ac:dyDescent="0.35">
      <c r="A10" s="63" t="s">
        <v>274</v>
      </c>
      <c r="B10" s="63"/>
      <c r="C10" s="63" t="s">
        <v>284</v>
      </c>
      <c r="D10" t="s">
        <v>111</v>
      </c>
      <c r="E10" t="s">
        <v>216</v>
      </c>
      <c r="F10" t="s">
        <v>112</v>
      </c>
      <c r="G10" s="8">
        <v>156.41</v>
      </c>
      <c r="H10" s="8">
        <v>156.41</v>
      </c>
      <c r="I10" s="8">
        <f t="shared" si="0"/>
        <v>250.26</v>
      </c>
      <c r="J10" s="8">
        <v>16</v>
      </c>
      <c r="L10" s="8">
        <v>115.86</v>
      </c>
      <c r="O10">
        <v>10131508</v>
      </c>
    </row>
    <row r="11" spans="1:16" x14ac:dyDescent="0.35">
      <c r="A11" s="63" t="s">
        <v>275</v>
      </c>
      <c r="B11" s="63"/>
      <c r="C11" s="63" t="s">
        <v>285</v>
      </c>
      <c r="D11" t="s">
        <v>111</v>
      </c>
      <c r="E11" t="s">
        <v>216</v>
      </c>
      <c r="F11" t="s">
        <v>112</v>
      </c>
      <c r="G11" s="8">
        <v>188.07</v>
      </c>
      <c r="H11" s="8">
        <v>188.07</v>
      </c>
      <c r="I11" s="8">
        <f t="shared" si="0"/>
        <v>300.91000000000003</v>
      </c>
      <c r="J11" s="8">
        <v>16</v>
      </c>
      <c r="L11" s="8">
        <v>139.31</v>
      </c>
      <c r="O11">
        <v>10131508</v>
      </c>
    </row>
    <row r="12" spans="1:16" x14ac:dyDescent="0.35">
      <c r="A12" s="63" t="s">
        <v>276</v>
      </c>
      <c r="B12" s="63"/>
      <c r="C12" s="63" t="s">
        <v>286</v>
      </c>
      <c r="D12" t="s">
        <v>111</v>
      </c>
      <c r="E12" t="s">
        <v>216</v>
      </c>
      <c r="F12" t="s">
        <v>112</v>
      </c>
      <c r="G12" s="8">
        <v>210.41</v>
      </c>
      <c r="H12" s="8">
        <v>210.41</v>
      </c>
      <c r="I12" s="8">
        <f t="shared" si="0"/>
        <v>336.66</v>
      </c>
      <c r="J12" s="8">
        <v>16</v>
      </c>
      <c r="L12" s="8">
        <v>155.86000000000001</v>
      </c>
      <c r="O12">
        <v>10131508</v>
      </c>
    </row>
    <row r="13" spans="1:16" x14ac:dyDescent="0.35">
      <c r="A13" s="84" t="s">
        <v>344</v>
      </c>
      <c r="B13" s="84"/>
      <c r="C13" s="84" t="s">
        <v>346</v>
      </c>
      <c r="D13" t="s">
        <v>111</v>
      </c>
      <c r="E13" t="s">
        <v>216</v>
      </c>
      <c r="F13" t="s">
        <v>112</v>
      </c>
      <c r="G13" s="8">
        <v>818.38</v>
      </c>
      <c r="H13" s="8">
        <v>818.38</v>
      </c>
      <c r="I13" s="8">
        <f t="shared" si="0"/>
        <v>1309.4100000000001</v>
      </c>
      <c r="J13" s="8">
        <v>16</v>
      </c>
      <c r="L13" s="8">
        <v>606.20000000000005</v>
      </c>
      <c r="O13">
        <v>10131508</v>
      </c>
    </row>
    <row r="14" spans="1:16" x14ac:dyDescent="0.35">
      <c r="A14" s="59" t="s">
        <v>238</v>
      </c>
      <c r="B14" s="59"/>
      <c r="C14" s="59" t="s">
        <v>242</v>
      </c>
      <c r="D14" t="s">
        <v>111</v>
      </c>
      <c r="E14" t="s">
        <v>216</v>
      </c>
      <c r="F14" t="s">
        <v>112</v>
      </c>
      <c r="G14" s="8">
        <v>74.48</v>
      </c>
      <c r="H14" s="8">
        <v>74.48</v>
      </c>
      <c r="I14" s="8">
        <f t="shared" si="0"/>
        <v>119.17</v>
      </c>
      <c r="J14" s="8">
        <v>16</v>
      </c>
      <c r="L14" s="8">
        <v>55.17</v>
      </c>
      <c r="O14">
        <v>10131508</v>
      </c>
    </row>
    <row r="15" spans="1:16" x14ac:dyDescent="0.35">
      <c r="A15" s="59" t="s">
        <v>239</v>
      </c>
      <c r="B15" s="59"/>
      <c r="C15" s="59" t="s">
        <v>243</v>
      </c>
      <c r="D15" t="s">
        <v>111</v>
      </c>
      <c r="E15" t="s">
        <v>216</v>
      </c>
      <c r="F15" t="s">
        <v>112</v>
      </c>
      <c r="G15" s="8">
        <v>116.38</v>
      </c>
      <c r="H15" s="8">
        <v>116.38</v>
      </c>
      <c r="I15" s="8">
        <f t="shared" si="0"/>
        <v>186.21</v>
      </c>
      <c r="J15" s="8">
        <v>16</v>
      </c>
      <c r="L15" s="8">
        <v>86.21</v>
      </c>
      <c r="O15">
        <v>10131508</v>
      </c>
    </row>
    <row r="16" spans="1:16" x14ac:dyDescent="0.35">
      <c r="A16" s="59" t="s">
        <v>240</v>
      </c>
      <c r="B16" s="59"/>
      <c r="C16" s="59" t="s">
        <v>244</v>
      </c>
      <c r="D16" t="s">
        <v>111</v>
      </c>
      <c r="E16" t="s">
        <v>216</v>
      </c>
      <c r="F16" t="s">
        <v>112</v>
      </c>
      <c r="G16" s="8">
        <v>181.55</v>
      </c>
      <c r="H16" s="8">
        <v>181.55</v>
      </c>
      <c r="I16" s="8">
        <f t="shared" si="0"/>
        <v>290.48</v>
      </c>
      <c r="J16" s="8">
        <v>16</v>
      </c>
      <c r="L16" s="8">
        <v>134.47999999999999</v>
      </c>
      <c r="O16">
        <v>10131508</v>
      </c>
    </row>
    <row r="17" spans="1:15" x14ac:dyDescent="0.35">
      <c r="A17" s="59" t="s">
        <v>241</v>
      </c>
      <c r="B17" s="59"/>
      <c r="C17" s="59" t="s">
        <v>245</v>
      </c>
      <c r="D17" t="s">
        <v>111</v>
      </c>
      <c r="E17" t="s">
        <v>216</v>
      </c>
      <c r="F17" t="s">
        <v>112</v>
      </c>
      <c r="G17" s="8">
        <v>270</v>
      </c>
      <c r="H17" s="8">
        <v>270</v>
      </c>
      <c r="I17" s="8">
        <f t="shared" si="0"/>
        <v>432</v>
      </c>
      <c r="J17" s="8">
        <v>16</v>
      </c>
      <c r="L17" s="8">
        <v>200</v>
      </c>
      <c r="O17">
        <v>10131508</v>
      </c>
    </row>
    <row r="18" spans="1:15" x14ac:dyDescent="0.35">
      <c r="A18" s="6" t="s">
        <v>348</v>
      </c>
      <c r="B18" s="6"/>
      <c r="C18" s="6" t="s">
        <v>347</v>
      </c>
      <c r="D18" t="s">
        <v>111</v>
      </c>
      <c r="E18" t="s">
        <v>216</v>
      </c>
      <c r="F18" t="s">
        <v>112</v>
      </c>
      <c r="G18" s="8">
        <v>642.41000000000008</v>
      </c>
      <c r="H18" s="8">
        <v>642.41000000000008</v>
      </c>
      <c r="I18" s="8">
        <f t="shared" si="0"/>
        <v>1027.8599999999999</v>
      </c>
      <c r="J18" s="8">
        <v>16</v>
      </c>
      <c r="L18" s="8">
        <v>475.86</v>
      </c>
      <c r="O18">
        <v>10131508</v>
      </c>
    </row>
    <row r="19" spans="1:15" x14ac:dyDescent="0.35">
      <c r="A19" s="86" t="s">
        <v>236</v>
      </c>
      <c r="B19" s="86"/>
      <c r="C19" s="86" t="s">
        <v>237</v>
      </c>
      <c r="D19" t="s">
        <v>111</v>
      </c>
      <c r="E19" t="s">
        <v>216</v>
      </c>
      <c r="F19" t="s">
        <v>112</v>
      </c>
      <c r="G19" s="8">
        <v>88.45</v>
      </c>
      <c r="H19" s="8">
        <v>88.45</v>
      </c>
      <c r="I19" s="8">
        <f t="shared" si="0"/>
        <v>141.52000000000001</v>
      </c>
      <c r="J19" s="8">
        <v>16</v>
      </c>
      <c r="L19" s="8">
        <v>65.52</v>
      </c>
      <c r="O19">
        <v>10131508</v>
      </c>
    </row>
    <row r="20" spans="1:15" x14ac:dyDescent="0.35">
      <c r="A20" s="61" t="s">
        <v>258</v>
      </c>
      <c r="B20" s="61"/>
      <c r="C20" s="61" t="s">
        <v>246</v>
      </c>
      <c r="D20" t="s">
        <v>111</v>
      </c>
      <c r="E20" t="s">
        <v>216</v>
      </c>
      <c r="F20" t="s">
        <v>112</v>
      </c>
      <c r="G20" s="8">
        <v>27.93</v>
      </c>
      <c r="H20" s="8">
        <v>27.93</v>
      </c>
      <c r="I20" s="8">
        <f t="shared" si="0"/>
        <v>44.69</v>
      </c>
      <c r="J20" s="8">
        <v>16</v>
      </c>
      <c r="L20" s="8">
        <v>20.69</v>
      </c>
      <c r="O20">
        <v>10131508</v>
      </c>
    </row>
    <row r="21" spans="1:15" x14ac:dyDescent="0.35">
      <c r="A21" s="61" t="s">
        <v>259</v>
      </c>
      <c r="B21" s="61"/>
      <c r="C21" s="61" t="s">
        <v>247</v>
      </c>
      <c r="D21" t="s">
        <v>111</v>
      </c>
      <c r="E21" t="s">
        <v>216</v>
      </c>
      <c r="F21" t="s">
        <v>112</v>
      </c>
      <c r="G21" s="8">
        <v>32.590000000000003</v>
      </c>
      <c r="H21" s="8">
        <v>32.590000000000003</v>
      </c>
      <c r="I21" s="8">
        <f t="shared" si="0"/>
        <v>52.14</v>
      </c>
      <c r="J21" s="8">
        <v>16</v>
      </c>
      <c r="L21" s="8">
        <v>24.14</v>
      </c>
      <c r="O21">
        <v>10131508</v>
      </c>
    </row>
    <row r="22" spans="1:15" x14ac:dyDescent="0.35">
      <c r="A22" s="61" t="s">
        <v>260</v>
      </c>
      <c r="B22" s="61"/>
      <c r="C22" s="61" t="s">
        <v>248</v>
      </c>
      <c r="D22" t="s">
        <v>111</v>
      </c>
      <c r="E22" t="s">
        <v>216</v>
      </c>
      <c r="F22" t="s">
        <v>112</v>
      </c>
      <c r="G22" s="8">
        <v>37.24</v>
      </c>
      <c r="H22" s="8">
        <v>37.24</v>
      </c>
      <c r="I22" s="8">
        <f t="shared" si="0"/>
        <v>59.58</v>
      </c>
      <c r="J22" s="8">
        <v>16</v>
      </c>
      <c r="L22" s="8">
        <v>27.59</v>
      </c>
      <c r="O22">
        <v>10131508</v>
      </c>
    </row>
    <row r="23" spans="1:15" x14ac:dyDescent="0.35">
      <c r="A23" s="61" t="s">
        <v>261</v>
      </c>
      <c r="B23" s="61"/>
      <c r="C23" s="61" t="s">
        <v>249</v>
      </c>
      <c r="D23" t="s">
        <v>111</v>
      </c>
      <c r="E23" t="s">
        <v>216</v>
      </c>
      <c r="F23" t="s">
        <v>112</v>
      </c>
      <c r="G23" s="8">
        <v>41.9</v>
      </c>
      <c r="H23" s="8">
        <v>41.9</v>
      </c>
      <c r="I23" s="8">
        <f t="shared" si="0"/>
        <v>67.040000000000006</v>
      </c>
      <c r="J23" s="8">
        <v>16</v>
      </c>
      <c r="L23" s="8">
        <v>31.03</v>
      </c>
      <c r="O23">
        <v>10131508</v>
      </c>
    </row>
    <row r="24" spans="1:15" x14ac:dyDescent="0.35">
      <c r="A24" s="61" t="s">
        <v>262</v>
      </c>
      <c r="B24" s="61"/>
      <c r="C24" s="61" t="s">
        <v>250</v>
      </c>
      <c r="D24" t="s">
        <v>111</v>
      </c>
      <c r="E24" t="s">
        <v>216</v>
      </c>
      <c r="F24" t="s">
        <v>112</v>
      </c>
      <c r="G24" s="8">
        <v>45.62</v>
      </c>
      <c r="H24" s="8">
        <v>45.62</v>
      </c>
      <c r="I24" s="8">
        <f t="shared" si="0"/>
        <v>72.989999999999995</v>
      </c>
      <c r="J24" s="8">
        <v>16</v>
      </c>
      <c r="L24" s="8">
        <v>33.79</v>
      </c>
      <c r="O24">
        <v>10131508</v>
      </c>
    </row>
    <row r="25" spans="1:15" x14ac:dyDescent="0.35">
      <c r="A25" s="61" t="s">
        <v>263</v>
      </c>
      <c r="B25" s="61"/>
      <c r="C25" s="61" t="s">
        <v>251</v>
      </c>
      <c r="D25" t="s">
        <v>111</v>
      </c>
      <c r="E25" t="s">
        <v>216</v>
      </c>
      <c r="F25" t="s">
        <v>112</v>
      </c>
      <c r="G25" s="8">
        <v>54</v>
      </c>
      <c r="H25" s="8">
        <v>54</v>
      </c>
      <c r="I25" s="8">
        <f t="shared" si="0"/>
        <v>86.4</v>
      </c>
      <c r="J25" s="8">
        <v>16</v>
      </c>
      <c r="L25" s="8">
        <v>40</v>
      </c>
      <c r="O25">
        <v>10131508</v>
      </c>
    </row>
    <row r="26" spans="1:15" x14ac:dyDescent="0.35">
      <c r="A26" s="61" t="s">
        <v>264</v>
      </c>
      <c r="B26" s="61"/>
      <c r="C26" s="61" t="s">
        <v>252</v>
      </c>
      <c r="D26" t="s">
        <v>111</v>
      </c>
      <c r="E26" t="s">
        <v>216</v>
      </c>
      <c r="F26" t="s">
        <v>112</v>
      </c>
      <c r="G26" s="8">
        <v>60.52</v>
      </c>
      <c r="H26" s="8">
        <v>60.52</v>
      </c>
      <c r="I26" s="8">
        <f t="shared" si="0"/>
        <v>96.83</v>
      </c>
      <c r="J26" s="8">
        <v>16</v>
      </c>
      <c r="L26" s="8">
        <v>44.83</v>
      </c>
      <c r="O26">
        <v>10131508</v>
      </c>
    </row>
    <row r="27" spans="1:15" x14ac:dyDescent="0.35">
      <c r="A27" s="61" t="s">
        <v>265</v>
      </c>
      <c r="B27" s="61"/>
      <c r="C27" s="61" t="s">
        <v>253</v>
      </c>
      <c r="D27" t="s">
        <v>111</v>
      </c>
      <c r="E27" t="s">
        <v>216</v>
      </c>
      <c r="F27" t="s">
        <v>112</v>
      </c>
      <c r="G27" s="8">
        <v>72.62</v>
      </c>
      <c r="H27" s="8">
        <v>72.62</v>
      </c>
      <c r="I27" s="8">
        <f t="shared" si="0"/>
        <v>116.19</v>
      </c>
      <c r="J27" s="8">
        <v>16</v>
      </c>
      <c r="L27" s="8">
        <v>53.79</v>
      </c>
      <c r="O27">
        <v>10131508</v>
      </c>
    </row>
    <row r="28" spans="1:15" x14ac:dyDescent="0.35">
      <c r="A28" s="61" t="s">
        <v>266</v>
      </c>
      <c r="B28" s="61"/>
      <c r="C28" s="61" t="s">
        <v>254</v>
      </c>
      <c r="D28" t="s">
        <v>111</v>
      </c>
      <c r="E28" t="s">
        <v>216</v>
      </c>
      <c r="F28" t="s">
        <v>112</v>
      </c>
      <c r="G28" s="8">
        <v>81.93</v>
      </c>
      <c r="H28" s="8">
        <v>81.93</v>
      </c>
      <c r="I28" s="8">
        <f t="shared" si="0"/>
        <v>131.09</v>
      </c>
      <c r="J28" s="8">
        <v>16</v>
      </c>
      <c r="L28" s="8">
        <v>60.69</v>
      </c>
      <c r="O28">
        <v>10131508</v>
      </c>
    </row>
    <row r="29" spans="1:15" x14ac:dyDescent="0.35">
      <c r="A29" s="61" t="s">
        <v>267</v>
      </c>
      <c r="B29" s="61"/>
      <c r="C29" s="61" t="s">
        <v>255</v>
      </c>
      <c r="D29" t="s">
        <v>111</v>
      </c>
      <c r="E29" t="s">
        <v>216</v>
      </c>
      <c r="F29" t="s">
        <v>112</v>
      </c>
      <c r="G29" s="8">
        <v>97.76</v>
      </c>
      <c r="H29" s="8">
        <v>97.76</v>
      </c>
      <c r="I29" s="8">
        <f t="shared" si="0"/>
        <v>156.41999999999999</v>
      </c>
      <c r="J29" s="8">
        <v>16</v>
      </c>
      <c r="L29" s="8">
        <v>72.41</v>
      </c>
      <c r="O29">
        <v>10131508</v>
      </c>
    </row>
    <row r="30" spans="1:15" x14ac:dyDescent="0.35">
      <c r="A30" s="61" t="s">
        <v>268</v>
      </c>
      <c r="B30" s="61"/>
      <c r="C30" s="61" t="s">
        <v>256</v>
      </c>
      <c r="D30" t="s">
        <v>111</v>
      </c>
      <c r="E30" t="s">
        <v>216</v>
      </c>
      <c r="F30" t="s">
        <v>112</v>
      </c>
      <c r="G30" s="8">
        <v>116.38</v>
      </c>
      <c r="H30" s="8">
        <v>116.38</v>
      </c>
      <c r="I30" s="8">
        <f t="shared" si="0"/>
        <v>186.21</v>
      </c>
      <c r="J30" s="8">
        <v>16</v>
      </c>
      <c r="L30" s="8">
        <v>86.21</v>
      </c>
      <c r="O30">
        <v>10131508</v>
      </c>
    </row>
    <row r="31" spans="1:15" x14ac:dyDescent="0.35">
      <c r="A31" s="61" t="s">
        <v>269</v>
      </c>
      <c r="B31" s="61"/>
      <c r="C31" s="61" t="s">
        <v>257</v>
      </c>
      <c r="D31" t="s">
        <v>111</v>
      </c>
      <c r="E31" t="s">
        <v>216</v>
      </c>
      <c r="F31" t="s">
        <v>112</v>
      </c>
      <c r="G31" s="8">
        <v>125.69</v>
      </c>
      <c r="H31" s="8">
        <v>125.69</v>
      </c>
      <c r="I31" s="8">
        <f t="shared" si="0"/>
        <v>201.1</v>
      </c>
      <c r="J31" s="8">
        <v>16</v>
      </c>
      <c r="L31" s="8">
        <v>93.1</v>
      </c>
      <c r="O31">
        <v>10131508</v>
      </c>
    </row>
    <row r="32" spans="1:15" x14ac:dyDescent="0.35">
      <c r="A32" s="66" t="s">
        <v>295</v>
      </c>
      <c r="B32" s="66"/>
      <c r="C32" s="66" t="s">
        <v>287</v>
      </c>
      <c r="D32" t="s">
        <v>111</v>
      </c>
      <c r="E32" t="s">
        <v>216</v>
      </c>
      <c r="F32" t="s">
        <v>112</v>
      </c>
      <c r="G32" s="8">
        <v>51.21</v>
      </c>
      <c r="H32" s="8">
        <v>51.21</v>
      </c>
      <c r="I32" s="8">
        <f t="shared" si="0"/>
        <v>81.94</v>
      </c>
      <c r="J32" s="8">
        <v>16</v>
      </c>
      <c r="L32" s="8">
        <v>37.93</v>
      </c>
      <c r="O32">
        <v>10131508</v>
      </c>
    </row>
    <row r="33" spans="1:15" x14ac:dyDescent="0.35">
      <c r="A33" s="66" t="s">
        <v>296</v>
      </c>
      <c r="B33" s="66"/>
      <c r="C33" s="66" t="s">
        <v>288</v>
      </c>
      <c r="D33" t="s">
        <v>111</v>
      </c>
      <c r="E33" t="s">
        <v>216</v>
      </c>
      <c r="F33" t="s">
        <v>112</v>
      </c>
      <c r="G33" s="8">
        <v>54</v>
      </c>
      <c r="H33" s="8">
        <v>54</v>
      </c>
      <c r="I33" s="8">
        <f t="shared" si="0"/>
        <v>86.4</v>
      </c>
      <c r="J33" s="8">
        <v>16</v>
      </c>
      <c r="L33" s="8">
        <v>40</v>
      </c>
      <c r="O33">
        <v>10131508</v>
      </c>
    </row>
    <row r="34" spans="1:15" x14ac:dyDescent="0.35">
      <c r="A34" s="66" t="s">
        <v>297</v>
      </c>
      <c r="B34" s="66"/>
      <c r="C34" s="66" t="s">
        <v>289</v>
      </c>
      <c r="D34" t="s">
        <v>111</v>
      </c>
      <c r="E34" t="s">
        <v>216</v>
      </c>
      <c r="F34" t="s">
        <v>112</v>
      </c>
      <c r="G34" s="8">
        <v>56.79</v>
      </c>
      <c r="H34" s="8">
        <v>56.79</v>
      </c>
      <c r="I34" s="8">
        <f t="shared" si="0"/>
        <v>90.86</v>
      </c>
      <c r="J34" s="8">
        <v>16</v>
      </c>
      <c r="L34" s="8">
        <v>42.07</v>
      </c>
      <c r="O34">
        <v>10131508</v>
      </c>
    </row>
    <row r="35" spans="1:15" x14ac:dyDescent="0.35">
      <c r="A35" s="66" t="s">
        <v>298</v>
      </c>
      <c r="B35" s="71"/>
      <c r="C35" s="66" t="s">
        <v>290</v>
      </c>
      <c r="D35" t="s">
        <v>111</v>
      </c>
      <c r="E35" t="s">
        <v>216</v>
      </c>
      <c r="F35" t="s">
        <v>112</v>
      </c>
      <c r="G35" s="8">
        <v>61.45</v>
      </c>
      <c r="H35" s="8">
        <v>61.45</v>
      </c>
      <c r="I35" s="8">
        <f t="shared" si="0"/>
        <v>98.32</v>
      </c>
      <c r="J35" s="8">
        <v>16</v>
      </c>
      <c r="L35" s="8">
        <v>45.52</v>
      </c>
      <c r="O35">
        <v>10131508</v>
      </c>
    </row>
    <row r="36" spans="1:15" x14ac:dyDescent="0.35">
      <c r="A36" s="66" t="s">
        <v>299</v>
      </c>
      <c r="B36" s="71"/>
      <c r="C36" s="66" t="s">
        <v>291</v>
      </c>
      <c r="D36" t="s">
        <v>111</v>
      </c>
      <c r="E36" t="s">
        <v>216</v>
      </c>
      <c r="F36" t="s">
        <v>112</v>
      </c>
      <c r="G36" s="8">
        <v>65.17</v>
      </c>
      <c r="H36" s="8">
        <v>65.17</v>
      </c>
      <c r="I36" s="8">
        <f t="shared" si="0"/>
        <v>104.27</v>
      </c>
      <c r="J36" s="8">
        <v>16</v>
      </c>
      <c r="L36" s="8">
        <v>48.28</v>
      </c>
      <c r="O36">
        <v>10131508</v>
      </c>
    </row>
    <row r="37" spans="1:15" x14ac:dyDescent="0.35">
      <c r="A37" s="66" t="s">
        <v>300</v>
      </c>
      <c r="B37" s="71"/>
      <c r="C37" s="66" t="s">
        <v>292</v>
      </c>
      <c r="D37" t="s">
        <v>111</v>
      </c>
      <c r="E37" t="s">
        <v>216</v>
      </c>
      <c r="F37" t="s">
        <v>112</v>
      </c>
      <c r="G37" s="8">
        <v>70.760000000000005</v>
      </c>
      <c r="H37" s="8">
        <v>70.760000000000005</v>
      </c>
      <c r="I37" s="8">
        <f t="shared" si="0"/>
        <v>113.22</v>
      </c>
      <c r="J37" s="8">
        <v>16</v>
      </c>
      <c r="L37" s="8">
        <v>52.41</v>
      </c>
      <c r="O37">
        <v>10131508</v>
      </c>
    </row>
    <row r="38" spans="1:15" x14ac:dyDescent="0.35">
      <c r="A38" s="66" t="s">
        <v>301</v>
      </c>
      <c r="B38" s="71"/>
      <c r="C38" s="66" t="s">
        <v>293</v>
      </c>
      <c r="D38" t="s">
        <v>111</v>
      </c>
      <c r="E38" t="s">
        <v>216</v>
      </c>
      <c r="F38" t="s">
        <v>112</v>
      </c>
      <c r="G38" s="8">
        <v>81.93</v>
      </c>
      <c r="H38" s="8">
        <v>81.93</v>
      </c>
      <c r="I38" s="8">
        <f t="shared" si="0"/>
        <v>131.09</v>
      </c>
      <c r="J38" s="8">
        <v>16</v>
      </c>
      <c r="L38" s="8">
        <v>60.69</v>
      </c>
      <c r="O38">
        <v>10131508</v>
      </c>
    </row>
    <row r="39" spans="1:15" x14ac:dyDescent="0.35">
      <c r="A39" s="66" t="s">
        <v>302</v>
      </c>
      <c r="B39" s="71"/>
      <c r="C39" s="66" t="s">
        <v>294</v>
      </c>
      <c r="D39" t="s">
        <v>111</v>
      </c>
      <c r="E39" t="s">
        <v>216</v>
      </c>
      <c r="F39" t="s">
        <v>112</v>
      </c>
      <c r="G39" s="8">
        <v>89.38</v>
      </c>
      <c r="H39" s="8">
        <v>89.38</v>
      </c>
      <c r="I39" s="8">
        <f t="shared" si="0"/>
        <v>143.01</v>
      </c>
      <c r="J39" s="8">
        <v>16</v>
      </c>
      <c r="L39" s="8">
        <v>66.209999999999994</v>
      </c>
      <c r="O39">
        <v>10131508</v>
      </c>
    </row>
    <row r="40" spans="1:15" x14ac:dyDescent="0.35">
      <c r="A40" s="79" t="s">
        <v>331</v>
      </c>
      <c r="B40" s="80"/>
      <c r="C40" s="79" t="s">
        <v>319</v>
      </c>
      <c r="D40" t="s">
        <v>111</v>
      </c>
      <c r="E40" t="s">
        <v>216</v>
      </c>
      <c r="F40" t="s">
        <v>112</v>
      </c>
      <c r="G40" s="8">
        <v>53.07</v>
      </c>
      <c r="H40" s="8">
        <v>53.07</v>
      </c>
      <c r="I40" s="8">
        <f t="shared" si="0"/>
        <v>84.91</v>
      </c>
      <c r="J40" s="8">
        <v>16</v>
      </c>
      <c r="L40" s="8">
        <v>39.31</v>
      </c>
      <c r="O40">
        <v>10131508</v>
      </c>
    </row>
    <row r="41" spans="1:15" x14ac:dyDescent="0.35">
      <c r="A41" s="79" t="s">
        <v>332</v>
      </c>
      <c r="B41" s="80"/>
      <c r="C41" s="79" t="s">
        <v>320</v>
      </c>
      <c r="D41" t="s">
        <v>111</v>
      </c>
      <c r="E41" t="s">
        <v>216</v>
      </c>
      <c r="F41" t="s">
        <v>112</v>
      </c>
      <c r="G41" s="8">
        <v>59.59</v>
      </c>
      <c r="H41" s="8">
        <v>59.59</v>
      </c>
      <c r="I41" s="8">
        <f t="shared" si="0"/>
        <v>95.34</v>
      </c>
      <c r="J41" s="8">
        <v>16</v>
      </c>
      <c r="L41" s="8">
        <v>44.14</v>
      </c>
      <c r="O41">
        <v>10131508</v>
      </c>
    </row>
    <row r="42" spans="1:15" x14ac:dyDescent="0.35">
      <c r="A42" s="79" t="s">
        <v>333</v>
      </c>
      <c r="B42" s="80"/>
      <c r="C42" s="79" t="s">
        <v>321</v>
      </c>
      <c r="D42" t="s">
        <v>111</v>
      </c>
      <c r="E42" t="s">
        <v>216</v>
      </c>
      <c r="F42" t="s">
        <v>112</v>
      </c>
      <c r="G42" s="8">
        <v>64.239999999999995</v>
      </c>
      <c r="H42" s="8">
        <v>64.239999999999995</v>
      </c>
      <c r="I42" s="8">
        <f t="shared" si="0"/>
        <v>102.78</v>
      </c>
      <c r="J42" s="8">
        <v>16</v>
      </c>
      <c r="L42" s="8">
        <v>47.59</v>
      </c>
      <c r="O42">
        <v>10131508</v>
      </c>
    </row>
    <row r="43" spans="1:15" x14ac:dyDescent="0.35">
      <c r="A43" s="79" t="s">
        <v>334</v>
      </c>
      <c r="B43" s="80"/>
      <c r="C43" s="79" t="s">
        <v>322</v>
      </c>
      <c r="D43" t="s">
        <v>111</v>
      </c>
      <c r="E43" t="s">
        <v>216</v>
      </c>
      <c r="F43" t="s">
        <v>112</v>
      </c>
      <c r="G43" s="8">
        <v>67.97</v>
      </c>
      <c r="H43" s="8">
        <v>67.97</v>
      </c>
      <c r="I43" s="8">
        <f t="shared" si="0"/>
        <v>108.75</v>
      </c>
      <c r="J43" s="8">
        <v>16</v>
      </c>
      <c r="L43" s="8">
        <v>50.34</v>
      </c>
      <c r="O43">
        <v>10131508</v>
      </c>
    </row>
    <row r="44" spans="1:15" x14ac:dyDescent="0.35">
      <c r="A44" s="79" t="s">
        <v>335</v>
      </c>
      <c r="B44" s="80"/>
      <c r="C44" s="79" t="s">
        <v>323</v>
      </c>
      <c r="D44" t="s">
        <v>111</v>
      </c>
      <c r="E44" t="s">
        <v>216</v>
      </c>
      <c r="F44" t="s">
        <v>112</v>
      </c>
      <c r="G44" s="8">
        <v>75.41</v>
      </c>
      <c r="H44" s="8">
        <v>75.41</v>
      </c>
      <c r="I44" s="8">
        <f t="shared" si="0"/>
        <v>120.66</v>
      </c>
      <c r="J44" s="8">
        <v>16</v>
      </c>
      <c r="L44" s="8">
        <v>55.86</v>
      </c>
      <c r="O44">
        <v>10131508</v>
      </c>
    </row>
    <row r="45" spans="1:15" x14ac:dyDescent="0.35">
      <c r="A45" s="79" t="s">
        <v>336</v>
      </c>
      <c r="B45" s="80"/>
      <c r="C45" s="79" t="s">
        <v>324</v>
      </c>
      <c r="D45" t="s">
        <v>111</v>
      </c>
      <c r="E45" t="s">
        <v>216</v>
      </c>
      <c r="F45" t="s">
        <v>112</v>
      </c>
      <c r="G45" s="8">
        <v>84.72</v>
      </c>
      <c r="H45" s="8">
        <v>84.72</v>
      </c>
      <c r="I45" s="8">
        <f t="shared" si="0"/>
        <v>135.55000000000001</v>
      </c>
      <c r="J45" s="8">
        <v>16</v>
      </c>
      <c r="L45" s="8">
        <v>62.76</v>
      </c>
      <c r="O45">
        <v>10131508</v>
      </c>
    </row>
    <row r="46" spans="1:15" x14ac:dyDescent="0.35">
      <c r="A46" s="79" t="s">
        <v>337</v>
      </c>
      <c r="B46" s="80"/>
      <c r="C46" s="79" t="s">
        <v>325</v>
      </c>
      <c r="D46" t="s">
        <v>111</v>
      </c>
      <c r="E46" t="s">
        <v>216</v>
      </c>
      <c r="F46" t="s">
        <v>112</v>
      </c>
      <c r="G46" s="8">
        <v>99.62</v>
      </c>
      <c r="H46" s="8">
        <v>99.62</v>
      </c>
      <c r="I46" s="8">
        <f t="shared" si="0"/>
        <v>159.38999999999999</v>
      </c>
      <c r="J46" s="8">
        <v>16</v>
      </c>
      <c r="L46" s="8">
        <v>73.790000000000006</v>
      </c>
      <c r="O46">
        <v>10131508</v>
      </c>
    </row>
    <row r="47" spans="1:15" x14ac:dyDescent="0.35">
      <c r="A47" s="79" t="s">
        <v>338</v>
      </c>
      <c r="B47" s="80"/>
      <c r="C47" s="79" t="s">
        <v>326</v>
      </c>
      <c r="D47" t="s">
        <v>111</v>
      </c>
      <c r="E47" t="s">
        <v>216</v>
      </c>
      <c r="F47" t="s">
        <v>112</v>
      </c>
      <c r="G47" s="8">
        <v>111.72</v>
      </c>
      <c r="H47" s="8">
        <v>111.72</v>
      </c>
      <c r="I47" s="8">
        <f t="shared" si="0"/>
        <v>178.75</v>
      </c>
      <c r="J47" s="8">
        <v>16</v>
      </c>
      <c r="L47" s="8">
        <v>82.76</v>
      </c>
      <c r="O47">
        <v>10131508</v>
      </c>
    </row>
    <row r="48" spans="1:15" x14ac:dyDescent="0.35">
      <c r="A48" s="79" t="s">
        <v>339</v>
      </c>
      <c r="B48" s="80"/>
      <c r="C48" s="79" t="s">
        <v>327</v>
      </c>
      <c r="D48" t="s">
        <v>111</v>
      </c>
      <c r="E48" t="s">
        <v>216</v>
      </c>
      <c r="F48" t="s">
        <v>112</v>
      </c>
      <c r="G48" s="8">
        <v>130.34</v>
      </c>
      <c r="H48" s="8">
        <v>130.34</v>
      </c>
      <c r="I48" s="8">
        <f t="shared" si="0"/>
        <v>208.54</v>
      </c>
      <c r="J48" s="8">
        <v>16</v>
      </c>
      <c r="L48" s="8">
        <v>96.55</v>
      </c>
      <c r="O48">
        <v>10131508</v>
      </c>
    </row>
    <row r="49" spans="1:15" x14ac:dyDescent="0.35">
      <c r="A49" s="79" t="s">
        <v>340</v>
      </c>
      <c r="B49" s="80"/>
      <c r="C49" s="79" t="s">
        <v>328</v>
      </c>
      <c r="D49" t="s">
        <v>111</v>
      </c>
      <c r="E49" t="s">
        <v>216</v>
      </c>
      <c r="F49" t="s">
        <v>112</v>
      </c>
      <c r="G49" s="8">
        <v>143.38</v>
      </c>
      <c r="H49" s="8">
        <v>143.38</v>
      </c>
      <c r="I49" s="8">
        <f t="shared" si="0"/>
        <v>229.41</v>
      </c>
      <c r="J49" s="8">
        <v>16</v>
      </c>
      <c r="L49" s="8">
        <v>106.21</v>
      </c>
      <c r="O49">
        <v>10131508</v>
      </c>
    </row>
    <row r="50" spans="1:15" x14ac:dyDescent="0.35">
      <c r="A50" s="79" t="s">
        <v>341</v>
      </c>
      <c r="B50" s="80"/>
      <c r="C50" s="79" t="s">
        <v>329</v>
      </c>
      <c r="D50" t="s">
        <v>111</v>
      </c>
      <c r="E50" t="s">
        <v>216</v>
      </c>
      <c r="F50" t="s">
        <v>112</v>
      </c>
      <c r="G50" s="8">
        <v>153.62</v>
      </c>
      <c r="H50" s="8">
        <v>153.62</v>
      </c>
      <c r="I50" s="8">
        <f t="shared" si="0"/>
        <v>245.79</v>
      </c>
      <c r="J50" s="8">
        <v>16</v>
      </c>
      <c r="L50" s="8">
        <v>113.79</v>
      </c>
      <c r="O50">
        <v>10131508</v>
      </c>
    </row>
    <row r="51" spans="1:15" x14ac:dyDescent="0.35">
      <c r="A51" s="79" t="s">
        <v>342</v>
      </c>
      <c r="B51" s="80"/>
      <c r="C51" s="79" t="s">
        <v>330</v>
      </c>
      <c r="D51" t="s">
        <v>111</v>
      </c>
      <c r="E51" t="s">
        <v>216</v>
      </c>
      <c r="F51" t="s">
        <v>112</v>
      </c>
      <c r="G51" s="8">
        <v>162.93</v>
      </c>
      <c r="H51" s="8">
        <v>162.93</v>
      </c>
      <c r="I51" s="8">
        <f t="shared" si="0"/>
        <v>260.69</v>
      </c>
      <c r="J51" s="8">
        <v>16</v>
      </c>
      <c r="L51" s="8">
        <v>120.69</v>
      </c>
      <c r="O51">
        <v>10131508</v>
      </c>
    </row>
    <row r="52" spans="1:15" x14ac:dyDescent="0.35">
      <c r="A52" s="74" t="s">
        <v>311</v>
      </c>
      <c r="B52" s="75"/>
      <c r="C52" s="74" t="s">
        <v>303</v>
      </c>
      <c r="D52" t="s">
        <v>111</v>
      </c>
      <c r="E52" t="s">
        <v>216</v>
      </c>
      <c r="F52" t="s">
        <v>112</v>
      </c>
      <c r="G52" s="8">
        <v>42.83</v>
      </c>
      <c r="H52" s="8">
        <v>42.83</v>
      </c>
      <c r="I52" s="8">
        <f t="shared" si="0"/>
        <v>68.53</v>
      </c>
      <c r="J52" s="8">
        <v>16</v>
      </c>
      <c r="L52" s="8">
        <v>31.72</v>
      </c>
      <c r="O52">
        <v>10131508</v>
      </c>
    </row>
    <row r="53" spans="1:15" x14ac:dyDescent="0.35">
      <c r="A53" s="74" t="s">
        <v>312</v>
      </c>
      <c r="B53" s="75"/>
      <c r="C53" s="74" t="s">
        <v>304</v>
      </c>
      <c r="D53" t="s">
        <v>111</v>
      </c>
      <c r="E53" t="s">
        <v>216</v>
      </c>
      <c r="F53" t="s">
        <v>112</v>
      </c>
      <c r="G53" s="8">
        <v>49.34</v>
      </c>
      <c r="H53" s="8">
        <v>49.34</v>
      </c>
      <c r="I53" s="8">
        <f t="shared" si="0"/>
        <v>78.94</v>
      </c>
      <c r="J53" s="8">
        <v>16</v>
      </c>
      <c r="L53" s="8">
        <v>36.549999999999997</v>
      </c>
      <c r="O53">
        <v>10131508</v>
      </c>
    </row>
    <row r="54" spans="1:15" x14ac:dyDescent="0.35">
      <c r="A54" s="74" t="s">
        <v>313</v>
      </c>
      <c r="B54" s="75"/>
      <c r="C54" s="74" t="s">
        <v>305</v>
      </c>
      <c r="D54" t="s">
        <v>111</v>
      </c>
      <c r="E54" t="s">
        <v>216</v>
      </c>
      <c r="F54" t="s">
        <v>112</v>
      </c>
      <c r="G54" s="8">
        <v>54.93</v>
      </c>
      <c r="H54" s="8">
        <v>54.93</v>
      </c>
      <c r="I54" s="8">
        <f t="shared" si="0"/>
        <v>87.89</v>
      </c>
      <c r="J54" s="8">
        <v>16</v>
      </c>
      <c r="L54" s="8">
        <v>40.69</v>
      </c>
      <c r="O54">
        <v>10131508</v>
      </c>
    </row>
    <row r="55" spans="1:15" x14ac:dyDescent="0.35">
      <c r="A55" s="74" t="s">
        <v>314</v>
      </c>
      <c r="B55" s="75"/>
      <c r="C55" s="74" t="s">
        <v>306</v>
      </c>
      <c r="D55" t="s">
        <v>111</v>
      </c>
      <c r="E55" t="s">
        <v>216</v>
      </c>
      <c r="F55" t="s">
        <v>112</v>
      </c>
      <c r="G55" s="8">
        <v>59.59</v>
      </c>
      <c r="H55" s="8">
        <v>59.59</v>
      </c>
      <c r="I55" s="8">
        <f t="shared" si="0"/>
        <v>95.34</v>
      </c>
      <c r="J55" s="8">
        <v>16</v>
      </c>
      <c r="L55" s="8">
        <v>44.14</v>
      </c>
      <c r="O55">
        <v>10131508</v>
      </c>
    </row>
    <row r="56" spans="1:15" x14ac:dyDescent="0.35">
      <c r="A56" s="74" t="s">
        <v>315</v>
      </c>
      <c r="B56" s="75"/>
      <c r="C56" s="74" t="s">
        <v>307</v>
      </c>
      <c r="D56" t="s">
        <v>111</v>
      </c>
      <c r="E56" t="s">
        <v>216</v>
      </c>
      <c r="F56" t="s">
        <v>112</v>
      </c>
      <c r="G56" s="8">
        <v>64.239999999999995</v>
      </c>
      <c r="H56" s="8">
        <v>64.239999999999995</v>
      </c>
      <c r="I56" s="8">
        <f t="shared" si="0"/>
        <v>102.78</v>
      </c>
      <c r="J56" s="8">
        <v>16</v>
      </c>
      <c r="L56" s="8">
        <v>47.59</v>
      </c>
      <c r="O56">
        <v>10131508</v>
      </c>
    </row>
    <row r="57" spans="1:15" x14ac:dyDescent="0.35">
      <c r="A57" s="74" t="s">
        <v>316</v>
      </c>
      <c r="B57" s="75"/>
      <c r="C57" s="74" t="s">
        <v>308</v>
      </c>
      <c r="D57" t="s">
        <v>111</v>
      </c>
      <c r="E57" t="s">
        <v>216</v>
      </c>
      <c r="F57" t="s">
        <v>112</v>
      </c>
      <c r="G57" s="8">
        <v>79.14</v>
      </c>
      <c r="H57" s="8">
        <v>79.14</v>
      </c>
      <c r="I57" s="8">
        <f t="shared" si="0"/>
        <v>126.62</v>
      </c>
      <c r="J57" s="8">
        <v>16</v>
      </c>
      <c r="L57" s="8">
        <v>58.62</v>
      </c>
      <c r="O57">
        <v>10131508</v>
      </c>
    </row>
    <row r="58" spans="1:15" x14ac:dyDescent="0.35">
      <c r="A58" s="74" t="s">
        <v>317</v>
      </c>
      <c r="B58" s="75"/>
      <c r="C58" s="74" t="s">
        <v>309</v>
      </c>
      <c r="D58" t="s">
        <v>111</v>
      </c>
      <c r="E58" t="s">
        <v>216</v>
      </c>
      <c r="F58" t="s">
        <v>112</v>
      </c>
      <c r="G58" s="8">
        <v>89.38</v>
      </c>
      <c r="H58" s="8">
        <v>89.38</v>
      </c>
      <c r="I58" s="8">
        <f t="shared" si="0"/>
        <v>143.01</v>
      </c>
      <c r="J58" s="8">
        <v>16</v>
      </c>
      <c r="L58" s="8">
        <v>66.209999999999994</v>
      </c>
      <c r="O58">
        <v>10131508</v>
      </c>
    </row>
    <row r="59" spans="1:15" x14ac:dyDescent="0.35">
      <c r="A59" s="74" t="s">
        <v>318</v>
      </c>
      <c r="B59" s="75"/>
      <c r="C59" s="74" t="s">
        <v>310</v>
      </c>
      <c r="D59" t="s">
        <v>111</v>
      </c>
      <c r="E59" t="s">
        <v>216</v>
      </c>
      <c r="F59" t="s">
        <v>112</v>
      </c>
      <c r="G59" s="8">
        <v>97.76</v>
      </c>
      <c r="H59" s="8">
        <v>97.76</v>
      </c>
      <c r="I59" s="8">
        <f t="shared" si="0"/>
        <v>156.41999999999999</v>
      </c>
      <c r="J59" s="8">
        <v>16</v>
      </c>
      <c r="L59" s="8">
        <v>72.41</v>
      </c>
      <c r="O59">
        <v>10131508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A6F7D-160B-4073-9481-45AEA57E01FD}">
  <dimension ref="A3:B25"/>
  <sheetViews>
    <sheetView workbookViewId="0">
      <selection activeCell="B22" sqref="B22"/>
    </sheetView>
  </sheetViews>
  <sheetFormatPr baseColWidth="10" defaultRowHeight="14.5" x14ac:dyDescent="0.35"/>
  <cols>
    <col min="1" max="1" width="11.08984375" customWidth="1"/>
    <col min="2" max="2" width="55.453125" customWidth="1"/>
  </cols>
  <sheetData>
    <row r="3" spans="1:2" x14ac:dyDescent="0.35">
      <c r="B3" s="13" t="s">
        <v>215</v>
      </c>
    </row>
    <row r="4" spans="1:2" x14ac:dyDescent="0.35">
      <c r="A4" s="3" t="s">
        <v>214</v>
      </c>
      <c r="B4" s="3" t="s">
        <v>8</v>
      </c>
    </row>
    <row r="5" spans="1:2" x14ac:dyDescent="0.35">
      <c r="A5">
        <v>8</v>
      </c>
      <c r="B5" t="s">
        <v>213</v>
      </c>
    </row>
    <row r="6" spans="1:2" x14ac:dyDescent="0.35">
      <c r="A6">
        <v>8</v>
      </c>
      <c r="B6" t="s">
        <v>174</v>
      </c>
    </row>
    <row r="7" spans="1:2" x14ac:dyDescent="0.35">
      <c r="A7">
        <v>8</v>
      </c>
      <c r="B7" t="s">
        <v>177</v>
      </c>
    </row>
    <row r="8" spans="1:2" x14ac:dyDescent="0.35">
      <c r="A8">
        <v>8</v>
      </c>
      <c r="B8" t="s">
        <v>20</v>
      </c>
    </row>
    <row r="9" spans="1:2" x14ac:dyDescent="0.35">
      <c r="A9">
        <v>8</v>
      </c>
      <c r="B9" t="s">
        <v>36</v>
      </c>
    </row>
    <row r="10" spans="1:2" x14ac:dyDescent="0.35">
      <c r="A10">
        <v>8</v>
      </c>
      <c r="B10" t="s">
        <v>75</v>
      </c>
    </row>
    <row r="11" spans="1:2" x14ac:dyDescent="0.35">
      <c r="A11">
        <v>8</v>
      </c>
      <c r="B11" t="s">
        <v>24</v>
      </c>
    </row>
    <row r="12" spans="1:2" x14ac:dyDescent="0.35">
      <c r="A12">
        <v>8</v>
      </c>
      <c r="B12" t="s">
        <v>40</v>
      </c>
    </row>
    <row r="13" spans="1:2" x14ac:dyDescent="0.35">
      <c r="A13">
        <v>8</v>
      </c>
      <c r="B13" t="s">
        <v>45</v>
      </c>
    </row>
    <row r="14" spans="1:2" x14ac:dyDescent="0.35">
      <c r="A14">
        <v>8</v>
      </c>
      <c r="B14" t="s">
        <v>60</v>
      </c>
    </row>
    <row r="15" spans="1:2" x14ac:dyDescent="0.35">
      <c r="A15">
        <v>8</v>
      </c>
      <c r="B15" t="s">
        <v>19</v>
      </c>
    </row>
    <row r="16" spans="1:2" x14ac:dyDescent="0.35">
      <c r="A16">
        <v>8</v>
      </c>
      <c r="B16" t="s">
        <v>64</v>
      </c>
    </row>
    <row r="17" spans="1:2" x14ac:dyDescent="0.35">
      <c r="A17">
        <v>8</v>
      </c>
      <c r="B17" t="s">
        <v>84</v>
      </c>
    </row>
    <row r="18" spans="1:2" x14ac:dyDescent="0.35">
      <c r="A18">
        <v>8</v>
      </c>
      <c r="B18" t="s">
        <v>195</v>
      </c>
    </row>
    <row r="19" spans="1:2" x14ac:dyDescent="0.35">
      <c r="A19">
        <v>8</v>
      </c>
      <c r="B19" t="s">
        <v>210</v>
      </c>
    </row>
    <row r="20" spans="1:2" x14ac:dyDescent="0.35">
      <c r="A20">
        <v>8</v>
      </c>
      <c r="B20" t="s">
        <v>196</v>
      </c>
    </row>
    <row r="21" spans="1:2" x14ac:dyDescent="0.35">
      <c r="A21">
        <v>8</v>
      </c>
      <c r="B21" t="s">
        <v>193</v>
      </c>
    </row>
    <row r="22" spans="1:2" x14ac:dyDescent="0.35">
      <c r="A22">
        <v>8</v>
      </c>
      <c r="B22" t="s">
        <v>212</v>
      </c>
    </row>
    <row r="23" spans="1:2" x14ac:dyDescent="0.35">
      <c r="A23">
        <v>8</v>
      </c>
      <c r="B23" t="s">
        <v>181</v>
      </c>
    </row>
    <row r="24" spans="1:2" x14ac:dyDescent="0.35">
      <c r="A24">
        <v>8</v>
      </c>
      <c r="B24" t="s">
        <v>179</v>
      </c>
    </row>
    <row r="25" spans="1:2" x14ac:dyDescent="0.35">
      <c r="A25">
        <v>8</v>
      </c>
      <c r="B25" t="s">
        <v>173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EAA0-B67F-4E7C-A533-A5F07FFA5B64}">
  <dimension ref="A1:H58"/>
  <sheetViews>
    <sheetView workbookViewId="0">
      <selection activeCell="F41" sqref="F41"/>
    </sheetView>
  </sheetViews>
  <sheetFormatPr baseColWidth="10" defaultColWidth="10.7265625" defaultRowHeight="14.5" x14ac:dyDescent="0.35"/>
  <cols>
    <col min="1" max="1" width="15.26953125" style="32" bestFit="1" customWidth="1"/>
    <col min="2" max="2" width="47.7265625" style="33" bestFit="1" customWidth="1"/>
    <col min="3" max="3" width="7.08984375" style="32" bestFit="1" customWidth="1"/>
    <col min="4" max="4" width="10.7265625" style="32"/>
    <col min="5" max="5" width="33.26953125" style="32" bestFit="1" customWidth="1"/>
    <col min="6" max="6" width="28.1796875" style="32" bestFit="1" customWidth="1"/>
    <col min="7" max="16384" width="10.7265625" style="32"/>
  </cols>
  <sheetData>
    <row r="1" spans="1:4" x14ac:dyDescent="0.35">
      <c r="D1" s="35" t="s">
        <v>221</v>
      </c>
    </row>
    <row r="2" spans="1:4" ht="30" customHeight="1" x14ac:dyDescent="0.35">
      <c r="D2" s="35"/>
    </row>
    <row r="3" spans="1:4" x14ac:dyDescent="0.35">
      <c r="A3" s="34" t="s">
        <v>217</v>
      </c>
      <c r="B3" s="34" t="s">
        <v>218</v>
      </c>
      <c r="C3" s="34" t="s">
        <v>219</v>
      </c>
      <c r="D3" s="34"/>
    </row>
    <row r="4" spans="1:4" x14ac:dyDescent="0.35">
      <c r="A4" s="32" t="s">
        <v>0</v>
      </c>
      <c r="B4" s="33" t="s">
        <v>113</v>
      </c>
      <c r="C4" s="32">
        <v>10</v>
      </c>
    </row>
    <row r="5" spans="1:4" x14ac:dyDescent="0.35">
      <c r="A5" s="32" t="s">
        <v>1</v>
      </c>
      <c r="B5" s="33" t="s">
        <v>114</v>
      </c>
      <c r="C5" s="32">
        <v>10</v>
      </c>
    </row>
    <row r="6" spans="1:4" x14ac:dyDescent="0.35">
      <c r="A6" s="32" t="s">
        <v>2</v>
      </c>
      <c r="B6" s="33" t="s">
        <v>115</v>
      </c>
      <c r="C6" s="32">
        <v>10</v>
      </c>
    </row>
    <row r="7" spans="1:4" x14ac:dyDescent="0.35">
      <c r="A7" s="32" t="s">
        <v>29</v>
      </c>
      <c r="B7" s="33" t="s">
        <v>33</v>
      </c>
      <c r="C7" s="32">
        <v>5</v>
      </c>
    </row>
    <row r="8" spans="1:4" x14ac:dyDescent="0.35">
      <c r="A8" s="32" t="s">
        <v>30</v>
      </c>
      <c r="B8" s="33" t="s">
        <v>34</v>
      </c>
      <c r="C8" s="32">
        <v>6</v>
      </c>
    </row>
    <row r="9" spans="1:4" x14ac:dyDescent="0.35">
      <c r="A9" s="32" t="s">
        <v>31</v>
      </c>
      <c r="B9" s="33" t="s">
        <v>35</v>
      </c>
      <c r="C9" s="32">
        <v>7</v>
      </c>
    </row>
    <row r="10" spans="1:4" x14ac:dyDescent="0.35">
      <c r="A10" s="32" t="s">
        <v>25</v>
      </c>
      <c r="B10" s="33" t="s">
        <v>21</v>
      </c>
      <c r="C10" s="32">
        <v>5</v>
      </c>
    </row>
    <row r="11" spans="1:4" x14ac:dyDescent="0.35">
      <c r="A11" s="32" t="s">
        <v>26</v>
      </c>
      <c r="B11" s="33" t="s">
        <v>22</v>
      </c>
      <c r="C11" s="32">
        <v>6</v>
      </c>
    </row>
    <row r="12" spans="1:4" x14ac:dyDescent="0.35">
      <c r="A12" s="32" t="s">
        <v>27</v>
      </c>
      <c r="B12" s="33" t="s">
        <v>23</v>
      </c>
      <c r="C12" s="32">
        <v>6</v>
      </c>
    </row>
    <row r="13" spans="1:4" x14ac:dyDescent="0.35">
      <c r="A13" s="32" t="s">
        <v>50</v>
      </c>
      <c r="B13" s="33" t="s">
        <v>37</v>
      </c>
      <c r="C13" s="32">
        <v>8</v>
      </c>
    </row>
    <row r="14" spans="1:4" x14ac:dyDescent="0.35">
      <c r="A14" s="32" t="s">
        <v>51</v>
      </c>
      <c r="B14" s="33" t="s">
        <v>38</v>
      </c>
      <c r="C14" s="32">
        <v>8</v>
      </c>
    </row>
    <row r="15" spans="1:4" x14ac:dyDescent="0.35">
      <c r="A15" s="32" t="s">
        <v>52</v>
      </c>
      <c r="B15" s="33" t="s">
        <v>39</v>
      </c>
      <c r="C15" s="32">
        <v>8</v>
      </c>
    </row>
    <row r="16" spans="1:4" x14ac:dyDescent="0.35">
      <c r="A16" s="32" t="s">
        <v>47</v>
      </c>
      <c r="B16" s="33" t="s">
        <v>42</v>
      </c>
      <c r="C16" s="32">
        <v>1</v>
      </c>
    </row>
    <row r="17" spans="1:3" x14ac:dyDescent="0.35">
      <c r="A17" s="32" t="s">
        <v>95</v>
      </c>
      <c r="B17" s="33" t="s">
        <v>120</v>
      </c>
      <c r="C17" s="32">
        <v>2</v>
      </c>
    </row>
    <row r="18" spans="1:3" x14ac:dyDescent="0.35">
      <c r="A18" s="32" t="s">
        <v>121</v>
      </c>
      <c r="B18" s="33" t="s">
        <v>157</v>
      </c>
      <c r="C18" s="32">
        <v>5</v>
      </c>
    </row>
    <row r="19" spans="1:3" x14ac:dyDescent="0.35">
      <c r="A19" s="32" t="s">
        <v>122</v>
      </c>
      <c r="B19" s="33" t="s">
        <v>158</v>
      </c>
      <c r="C19" s="32">
        <v>5</v>
      </c>
    </row>
    <row r="20" spans="1:3" x14ac:dyDescent="0.35">
      <c r="A20" s="32" t="s">
        <v>123</v>
      </c>
      <c r="B20" s="33" t="s">
        <v>159</v>
      </c>
      <c r="C20" s="32">
        <v>6</v>
      </c>
    </row>
    <row r="21" spans="1:3" x14ac:dyDescent="0.35">
      <c r="A21" s="32" t="s">
        <v>124</v>
      </c>
      <c r="B21" s="33" t="s">
        <v>160</v>
      </c>
      <c r="C21" s="32">
        <v>3</v>
      </c>
    </row>
    <row r="22" spans="1:3" x14ac:dyDescent="0.35">
      <c r="A22" s="32" t="s">
        <v>125</v>
      </c>
      <c r="B22" s="33" t="s">
        <v>205</v>
      </c>
      <c r="C22" s="32">
        <v>7</v>
      </c>
    </row>
    <row r="23" spans="1:3" x14ac:dyDescent="0.35">
      <c r="A23" s="32" t="s">
        <v>126</v>
      </c>
      <c r="B23" s="33" t="s">
        <v>206</v>
      </c>
      <c r="C23" s="32">
        <v>5</v>
      </c>
    </row>
    <row r="24" spans="1:3" x14ac:dyDescent="0.35">
      <c r="A24" s="32" t="s">
        <v>127</v>
      </c>
      <c r="B24" s="33" t="s">
        <v>207</v>
      </c>
      <c r="C24" s="32">
        <v>4</v>
      </c>
    </row>
    <row r="25" spans="1:3" x14ac:dyDescent="0.35">
      <c r="A25" s="32" t="s">
        <v>131</v>
      </c>
      <c r="B25" s="33" t="s">
        <v>182</v>
      </c>
      <c r="C25" s="32">
        <v>5</v>
      </c>
    </row>
    <row r="26" spans="1:3" x14ac:dyDescent="0.35">
      <c r="A26" s="32" t="s">
        <v>132</v>
      </c>
      <c r="B26" s="33" t="s">
        <v>183</v>
      </c>
      <c r="C26" s="32">
        <v>4</v>
      </c>
    </row>
    <row r="27" spans="1:3" x14ac:dyDescent="0.35">
      <c r="A27" s="32" t="s">
        <v>133</v>
      </c>
      <c r="B27" s="33" t="s">
        <v>184</v>
      </c>
      <c r="C27" s="32">
        <v>1</v>
      </c>
    </row>
    <row r="28" spans="1:3" x14ac:dyDescent="0.35">
      <c r="A28" s="32" t="s">
        <v>134</v>
      </c>
      <c r="B28" s="33" t="s">
        <v>185</v>
      </c>
      <c r="C28" s="32">
        <v>1</v>
      </c>
    </row>
    <row r="29" spans="1:3" x14ac:dyDescent="0.35">
      <c r="A29" s="32" t="s">
        <v>136</v>
      </c>
      <c r="B29" s="33" t="s">
        <v>187</v>
      </c>
      <c r="C29" s="32">
        <v>8</v>
      </c>
    </row>
    <row r="30" spans="1:3" x14ac:dyDescent="0.35">
      <c r="A30" s="32" t="s">
        <v>137</v>
      </c>
      <c r="B30" s="33" t="s">
        <v>188</v>
      </c>
      <c r="C30" s="32">
        <v>7</v>
      </c>
    </row>
    <row r="31" spans="1:3" x14ac:dyDescent="0.35">
      <c r="A31" s="32" t="s">
        <v>138</v>
      </c>
      <c r="B31" s="33" t="s">
        <v>189</v>
      </c>
      <c r="C31" s="32">
        <v>8</v>
      </c>
    </row>
    <row r="32" spans="1:3" x14ac:dyDescent="0.35">
      <c r="A32" s="32" t="s">
        <v>139</v>
      </c>
      <c r="B32" s="33" t="s">
        <v>190</v>
      </c>
      <c r="C32" s="32">
        <v>7</v>
      </c>
    </row>
    <row r="33" spans="1:6" x14ac:dyDescent="0.35">
      <c r="A33" s="32" t="s">
        <v>140</v>
      </c>
      <c r="B33" s="33" t="s">
        <v>191</v>
      </c>
      <c r="C33" s="32">
        <v>7</v>
      </c>
    </row>
    <row r="34" spans="1:6" x14ac:dyDescent="0.35">
      <c r="A34" s="32" t="s">
        <v>141</v>
      </c>
      <c r="B34" s="33" t="s">
        <v>164</v>
      </c>
      <c r="C34" s="32">
        <v>5</v>
      </c>
    </row>
    <row r="35" spans="1:6" x14ac:dyDescent="0.35">
      <c r="A35" s="32" t="s">
        <v>142</v>
      </c>
      <c r="B35" s="33" t="s">
        <v>165</v>
      </c>
      <c r="C35" s="32">
        <v>5</v>
      </c>
    </row>
    <row r="36" spans="1:6" x14ac:dyDescent="0.35">
      <c r="A36" s="32" t="s">
        <v>143</v>
      </c>
      <c r="B36" s="33" t="s">
        <v>166</v>
      </c>
      <c r="C36" s="32">
        <v>5</v>
      </c>
    </row>
    <row r="37" spans="1:6" x14ac:dyDescent="0.35">
      <c r="A37" s="32" t="s">
        <v>144</v>
      </c>
      <c r="B37" s="33" t="s">
        <v>167</v>
      </c>
      <c r="C37" s="32">
        <v>5</v>
      </c>
    </row>
    <row r="38" spans="1:6" x14ac:dyDescent="0.35">
      <c r="A38" s="32" t="s">
        <v>145</v>
      </c>
      <c r="B38" s="33" t="s">
        <v>168</v>
      </c>
      <c r="C38" s="32">
        <v>1</v>
      </c>
    </row>
    <row r="39" spans="1:6" x14ac:dyDescent="0.35">
      <c r="A39" s="32" t="s">
        <v>85</v>
      </c>
      <c r="B39" s="33" t="s">
        <v>89</v>
      </c>
      <c r="C39" s="32">
        <v>7</v>
      </c>
      <c r="D39" s="32" t="s">
        <v>220</v>
      </c>
    </row>
    <row r="40" spans="1:6" x14ac:dyDescent="0.35">
      <c r="A40" s="32" t="s">
        <v>86</v>
      </c>
      <c r="B40" s="33" t="s">
        <v>90</v>
      </c>
      <c r="C40" s="32">
        <v>7</v>
      </c>
      <c r="D40" s="32" t="s">
        <v>220</v>
      </c>
    </row>
    <row r="41" spans="1:6" x14ac:dyDescent="0.35">
      <c r="A41" s="32" t="s">
        <v>87</v>
      </c>
      <c r="B41" s="33" t="s">
        <v>91</v>
      </c>
      <c r="C41" s="32">
        <v>7</v>
      </c>
      <c r="D41" s="32" t="s">
        <v>220</v>
      </c>
    </row>
    <row r="43" spans="1:6" x14ac:dyDescent="0.35">
      <c r="A43" s="32" t="s">
        <v>25</v>
      </c>
      <c r="B43" s="33" t="s">
        <v>21</v>
      </c>
      <c r="C43" s="32">
        <v>1</v>
      </c>
    </row>
    <row r="44" spans="1:6" x14ac:dyDescent="0.35">
      <c r="A44" s="32" t="s">
        <v>26</v>
      </c>
      <c r="B44" s="33" t="s">
        <v>22</v>
      </c>
      <c r="C44" s="32">
        <v>1</v>
      </c>
      <c r="E44" s="36" t="s">
        <v>226</v>
      </c>
      <c r="F44" s="33" t="s">
        <v>222</v>
      </c>
    </row>
    <row r="45" spans="1:6" x14ac:dyDescent="0.35">
      <c r="A45" s="32" t="s">
        <v>27</v>
      </c>
      <c r="B45" s="33" t="s">
        <v>23</v>
      </c>
      <c r="C45" s="32">
        <v>1</v>
      </c>
      <c r="E45" s="36" t="s">
        <v>227</v>
      </c>
      <c r="F45" s="33" t="s">
        <v>223</v>
      </c>
    </row>
    <row r="46" spans="1:6" x14ac:dyDescent="0.35">
      <c r="A46" s="32" t="s">
        <v>50</v>
      </c>
      <c r="B46" s="33" t="s">
        <v>37</v>
      </c>
      <c r="C46" s="32">
        <v>1</v>
      </c>
      <c r="E46" s="36" t="s">
        <v>226</v>
      </c>
      <c r="F46" s="33" t="s">
        <v>224</v>
      </c>
    </row>
    <row r="47" spans="1:6" x14ac:dyDescent="0.35">
      <c r="A47" s="32" t="s">
        <v>51</v>
      </c>
      <c r="B47" s="33" t="s">
        <v>38</v>
      </c>
      <c r="C47" s="32">
        <v>1</v>
      </c>
      <c r="E47" s="36" t="s">
        <v>228</v>
      </c>
      <c r="F47" t="s">
        <v>225</v>
      </c>
    </row>
    <row r="48" spans="1:6" x14ac:dyDescent="0.35">
      <c r="A48" s="32" t="s">
        <v>52</v>
      </c>
      <c r="B48" s="33" t="s">
        <v>39</v>
      </c>
      <c r="C48" s="32">
        <v>1</v>
      </c>
      <c r="E48" s="13" t="s">
        <v>229</v>
      </c>
      <c r="F48" t="s">
        <v>230</v>
      </c>
    </row>
    <row r="49" spans="1:8" x14ac:dyDescent="0.35">
      <c r="A49" t="s">
        <v>92</v>
      </c>
      <c r="B49" t="s">
        <v>117</v>
      </c>
      <c r="C49">
        <v>3</v>
      </c>
      <c r="G49"/>
      <c r="H49"/>
    </row>
    <row r="50" spans="1:8" x14ac:dyDescent="0.35">
      <c r="A50" t="s">
        <v>93</v>
      </c>
      <c r="B50" t="s">
        <v>118</v>
      </c>
      <c r="C50">
        <v>3</v>
      </c>
      <c r="G50"/>
      <c r="H50"/>
    </row>
    <row r="51" spans="1:8" x14ac:dyDescent="0.35">
      <c r="A51" t="s">
        <v>94</v>
      </c>
      <c r="B51" t="s">
        <v>119</v>
      </c>
      <c r="C51">
        <v>3</v>
      </c>
      <c r="D51" s="30"/>
      <c r="E51" s="31"/>
      <c r="G51"/>
      <c r="H51"/>
    </row>
    <row r="52" spans="1:8" x14ac:dyDescent="0.35">
      <c r="A52" t="s">
        <v>95</v>
      </c>
      <c r="B52" t="s">
        <v>120</v>
      </c>
      <c r="C52">
        <v>3</v>
      </c>
      <c r="D52" s="30"/>
      <c r="E52" s="31"/>
      <c r="G52"/>
      <c r="H52"/>
    </row>
    <row r="53" spans="1:8" x14ac:dyDescent="0.35">
      <c r="A53" s="32" t="s">
        <v>141</v>
      </c>
      <c r="B53" s="33" t="s">
        <v>164</v>
      </c>
      <c r="C53" s="32">
        <v>1</v>
      </c>
    </row>
    <row r="54" spans="1:8" x14ac:dyDescent="0.35">
      <c r="A54" s="32" t="s">
        <v>142</v>
      </c>
      <c r="B54" s="33" t="s">
        <v>165</v>
      </c>
      <c r="C54" s="32">
        <v>1</v>
      </c>
    </row>
    <row r="55" spans="1:8" x14ac:dyDescent="0.35">
      <c r="A55" s="32" t="s">
        <v>143</v>
      </c>
      <c r="B55" s="33" t="s">
        <v>166</v>
      </c>
      <c r="C55" s="32">
        <v>1</v>
      </c>
    </row>
    <row r="56" spans="1:8" x14ac:dyDescent="0.35">
      <c r="A56" s="32" t="s">
        <v>144</v>
      </c>
      <c r="B56" s="33" t="s">
        <v>167</v>
      </c>
      <c r="C56" s="32">
        <v>1</v>
      </c>
    </row>
    <row r="57" spans="1:8" x14ac:dyDescent="0.35">
      <c r="A57" t="s">
        <v>121</v>
      </c>
      <c r="B57" t="s">
        <v>157</v>
      </c>
      <c r="C57">
        <v>2</v>
      </c>
    </row>
    <row r="58" spans="1:8" x14ac:dyDescent="0.35">
      <c r="B58" s="32"/>
      <c r="D58" s="30"/>
      <c r="E58" s="31"/>
      <c r="G58"/>
      <c r="H58"/>
    </row>
  </sheetData>
  <phoneticPr fontId="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ALTAS</vt:lpstr>
      <vt:lpstr>ALTA SUETER</vt:lpstr>
      <vt:lpstr>pedido 131023</vt:lpstr>
      <vt:lpstr>pedido 301023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cp:lastPrinted>2023-10-30T19:16:18Z</cp:lastPrinted>
  <dcterms:created xsi:type="dcterms:W3CDTF">2023-10-11T22:44:23Z</dcterms:created>
  <dcterms:modified xsi:type="dcterms:W3CDTF">2023-11-06T17:12:49Z</dcterms:modified>
</cp:coreProperties>
</file>