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2PROVEEDORES/DIPROFAQ/"/>
    </mc:Choice>
  </mc:AlternateContent>
  <xr:revisionPtr revIDLastSave="66" documentId="13_ncr:1_{4A02E615-BE99-4308-BFEA-AF8A30166FFB}" xr6:coauthVersionLast="47" xr6:coauthVersionMax="47" xr10:uidLastSave="{643BD7A8-37E3-4078-A80B-9F614A7D1BBF}"/>
  <bookViews>
    <workbookView xWindow="-110" yWindow="-110" windowWidth="19420" windowHeight="10300" activeTab="2" xr2:uid="{00000000-000D-0000-FFFF-FFFF00000000}"/>
  </bookViews>
  <sheets>
    <sheet name="Worksheet" sheetId="1" r:id="rId1"/>
    <sheet name="ut feb 2026" sheetId="3" r:id="rId2"/>
    <sheet name="Hoja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S19" i="3"/>
  <c r="V19" i="3" s="1"/>
  <c r="Q19" i="3"/>
  <c r="N19" i="3" s="1"/>
  <c r="P16" i="3"/>
  <c r="Q16" i="3" s="1"/>
  <c r="N16" i="3" s="1"/>
  <c r="S18" i="3"/>
  <c r="V18" i="3" s="1"/>
  <c r="Q18" i="3"/>
  <c r="S17" i="3"/>
  <c r="V17" i="3" s="1"/>
  <c r="Q17" i="3"/>
  <c r="N17" i="3" s="1"/>
  <c r="W17" i="3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2" i="1"/>
  <c r="Q9" i="3"/>
  <c r="Q8" i="3"/>
  <c r="P15" i="3"/>
  <c r="Q15" i="3" s="1"/>
  <c r="N15" i="3" s="1"/>
  <c r="W15" i="3" s="1"/>
  <c r="V15" i="3"/>
  <c r="S16" i="3"/>
  <c r="V16" i="3" s="1"/>
  <c r="S15" i="3"/>
  <c r="W19" i="3" l="1"/>
  <c r="T19" i="3"/>
  <c r="U19" i="3" s="1"/>
  <c r="N18" i="3"/>
  <c r="W18" i="3" s="1"/>
  <c r="T18" i="3"/>
  <c r="U18" i="3" s="1"/>
  <c r="T17" i="3"/>
  <c r="U17" i="3" s="1"/>
  <c r="T15" i="3"/>
  <c r="U15" i="3" s="1"/>
  <c r="W16" i="3"/>
  <c r="T16" i="3"/>
  <c r="U16" i="3" s="1"/>
  <c r="T9" i="3" l="1"/>
  <c r="T8" i="3"/>
  <c r="K8" i="3"/>
  <c r="D8" i="3" s="1"/>
  <c r="K9" i="3"/>
  <c r="L9" i="3" s="1"/>
  <c r="J9" i="3"/>
  <c r="M9" i="3" s="1"/>
  <c r="N9" i="3" s="1"/>
  <c r="C9" i="3"/>
  <c r="J8" i="3"/>
  <c r="M8" i="3" s="1"/>
  <c r="N8" i="3" s="1"/>
  <c r="C8" i="3"/>
  <c r="H3" i="3"/>
  <c r="C3" i="3"/>
  <c r="D9" i="3" l="1"/>
  <c r="E9" i="3" s="1"/>
  <c r="O9" i="3"/>
  <c r="U9" i="3" s="1"/>
  <c r="L8" i="3"/>
  <c r="O8" i="3" s="1"/>
  <c r="E8" i="3"/>
  <c r="J10" i="3"/>
  <c r="U8" i="3" l="1"/>
  <c r="R8" i="3"/>
  <c r="P8" i="3"/>
  <c r="P9" i="3"/>
  <c r="R9" i="3"/>
  <c r="J11" i="3"/>
  <c r="J12" i="3" s="1"/>
  <c r="J13" i="3" l="1"/>
  <c r="J14" i="3" s="1"/>
</calcChain>
</file>

<file path=xl/sharedStrings.xml><?xml version="1.0" encoding="utf-8"?>
<sst xmlns="http://schemas.openxmlformats.org/spreadsheetml/2006/main" count="1304" uniqueCount="397">
  <si>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</si>
  <si>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</si>
  <si>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</si>
  <si>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</si>
  <si>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</si>
  <si>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</si>
  <si>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</si>
  <si>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</si>
  <si>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</si>
  <si>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</si>
  <si>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</si>
  <si>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</si>
  <si>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</si>
  <si>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</si>
  <si>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</si>
  <si>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CONTROLE</t>
  </si>
  <si>
    <t>STATUS</t>
  </si>
  <si>
    <t>CALVESAT</t>
  </si>
  <si>
    <t>IMAGEN</t>
  </si>
  <si>
    <t>UBICACION</t>
  </si>
  <si>
    <t>MIN</t>
  </si>
  <si>
    <t>MAX</t>
  </si>
  <si>
    <t>D015</t>
  </si>
  <si>
    <t>AMOXAL SUSPENSION 100 ML</t>
  </si>
  <si>
    <t>FARMACEUTICOS</t>
  </si>
  <si>
    <t>DIPROFAQ</t>
  </si>
  <si>
    <t>PERROS Y GATOS</t>
  </si>
  <si>
    <t>AMOXAL SUSPENSION 100 ML.png</t>
  </si>
  <si>
    <t>D016</t>
  </si>
  <si>
    <t>AMOXAL SUSPENSION 20 ML</t>
  </si>
  <si>
    <t>D016.jpg</t>
  </si>
  <si>
    <t>D001</t>
  </si>
  <si>
    <t>AMOXAL TABLETAS 250 MG</t>
  </si>
  <si>
    <t>D001.jpg</t>
  </si>
  <si>
    <t>D002</t>
  </si>
  <si>
    <t>AMOXAL TABLETAS 500 MG</t>
  </si>
  <si>
    <t>D002.jpg</t>
  </si>
  <si>
    <t>D041</t>
  </si>
  <si>
    <t>AMPROX L.A. INY. 100 ML</t>
  </si>
  <si>
    <t>APROX L.A 100ML.png</t>
  </si>
  <si>
    <t>D042</t>
  </si>
  <si>
    <t>AMPROX L.A. INY. 250 ML</t>
  </si>
  <si>
    <t>D04.jpg</t>
  </si>
  <si>
    <t>D100</t>
  </si>
  <si>
    <t>CEFALETAS ONLY 200MG</t>
  </si>
  <si>
    <t>D100.jpg</t>
  </si>
  <si>
    <t>D101</t>
  </si>
  <si>
    <t>CEFALETAS ONLY 400MG</t>
  </si>
  <si>
    <t>D101.jpg</t>
  </si>
  <si>
    <t>D102</t>
  </si>
  <si>
    <t>CEFALETAS ONLY 600MG</t>
  </si>
  <si>
    <t>D102.jpg</t>
  </si>
  <si>
    <t>D081</t>
  </si>
  <si>
    <t>CEFALETAS TABLETAS 200 MG</t>
  </si>
  <si>
    <t>D081.jpg</t>
  </si>
  <si>
    <t>D082</t>
  </si>
  <si>
    <t>CEFALETAS TABLETAS 400 MG</t>
  </si>
  <si>
    <t>D082.jpg</t>
  </si>
  <si>
    <t>D083</t>
  </si>
  <si>
    <t>CEFALETAS TABLETAS 600 MG</t>
  </si>
  <si>
    <t>D083.jpg</t>
  </si>
  <si>
    <t>D103</t>
  </si>
  <si>
    <t>CEFAXAL ONLY 30 ML</t>
  </si>
  <si>
    <t>D103.jpg</t>
  </si>
  <si>
    <t>D104</t>
  </si>
  <si>
    <t>CEFAXAL ONLY 60 ML</t>
  </si>
  <si>
    <t>D104.jpg</t>
  </si>
  <si>
    <t>D086</t>
  </si>
  <si>
    <t>CEFAXAL SUSP. SIMPLE 30 ML</t>
  </si>
  <si>
    <t>D0861.jpg</t>
  </si>
  <si>
    <t>D087</t>
  </si>
  <si>
    <t>CEFAXAL SUSP. SIMPLE 60 ML</t>
  </si>
  <si>
    <t>D087.jpg</t>
  </si>
  <si>
    <t>D084</t>
  </si>
  <si>
    <t>CEFAXAL SUSPENSION 30 ML</t>
  </si>
  <si>
    <t>D084.jpg</t>
  </si>
  <si>
    <t>D085</t>
  </si>
  <si>
    <t>CEFAXAL SUSPENSION 60 ML</t>
  </si>
  <si>
    <t>D085.jpg</t>
  </si>
  <si>
    <t>D018</t>
  </si>
  <si>
    <t>CLAVAM SUSPENSION 20 ML</t>
  </si>
  <si>
    <t>D018.jpg</t>
  </si>
  <si>
    <t>D017</t>
  </si>
  <si>
    <t>CLAVAM SUSPENSION 60 ML</t>
  </si>
  <si>
    <t>D017.jpg</t>
  </si>
  <si>
    <t>D006</t>
  </si>
  <si>
    <t>CLAVAM TABLETAS 250 MG</t>
  </si>
  <si>
    <t>D006.jpg</t>
  </si>
  <si>
    <t>D005</t>
  </si>
  <si>
    <t>CLAVAM TABLETAS 62.5 MG</t>
  </si>
  <si>
    <t>D005.jpg</t>
  </si>
  <si>
    <t>D112</t>
  </si>
  <si>
    <t>CLINDAXAL 110MG 30 TAB</t>
  </si>
  <si>
    <t>D112.jpg</t>
  </si>
  <si>
    <t>D113</t>
  </si>
  <si>
    <t>CLINDAXAL 220MG 30 TAB</t>
  </si>
  <si>
    <t>D113.jpg</t>
  </si>
  <si>
    <t>D114</t>
  </si>
  <si>
    <t>CLINDAXAL 330MG 30 TAB</t>
  </si>
  <si>
    <t>D114_1.jpg</t>
  </si>
  <si>
    <t>D046</t>
  </si>
  <si>
    <t>DAXOL- S SUSPENSION 100 ML</t>
  </si>
  <si>
    <t>D046 DAXOL- S SUSPENSION 100 ML.png</t>
  </si>
  <si>
    <t>D047</t>
  </si>
  <si>
    <t>DAXOL- S SUSPENSION 30 ML</t>
  </si>
  <si>
    <t>D047.jpg</t>
  </si>
  <si>
    <t>D038</t>
  </si>
  <si>
    <t>DIAZIN 100 MG 6 TAB</t>
  </si>
  <si>
    <t>D038.jpg</t>
  </si>
  <si>
    <t>D039</t>
  </si>
  <si>
    <t>DIAZIN 200 MG 6 TAB</t>
  </si>
  <si>
    <t>D039.jpg</t>
  </si>
  <si>
    <t>D040</t>
  </si>
  <si>
    <t>DIAZIN 300 MG 6 TAB</t>
  </si>
  <si>
    <t>D040.jpg</t>
  </si>
  <si>
    <t>D092</t>
  </si>
  <si>
    <t>DIO-GEN GOTAS 10 ML</t>
  </si>
  <si>
    <t>D092.jpg</t>
  </si>
  <si>
    <t>D067</t>
  </si>
  <si>
    <t>DIPROFENID INYECTABLE 100 ML</t>
  </si>
  <si>
    <t>D067.jpg</t>
  </si>
  <si>
    <t>D066</t>
  </si>
  <si>
    <t>DIPROFENID INYECTABLE 30 ML</t>
  </si>
  <si>
    <t>D035</t>
  </si>
  <si>
    <t>DORO-VIT POLVO 100 GR</t>
  </si>
  <si>
    <t>D035.jpg</t>
  </si>
  <si>
    <t>D034</t>
  </si>
  <si>
    <t>DORO-VIT POLVO 1KG</t>
  </si>
  <si>
    <t>D034.jpg</t>
  </si>
  <si>
    <t>D036</t>
  </si>
  <si>
    <t>DORO-VIT POLVO 500 GR</t>
  </si>
  <si>
    <t>D03.jpg</t>
  </si>
  <si>
    <t>D094</t>
  </si>
  <si>
    <t>DOXILETAS 100 MG</t>
  </si>
  <si>
    <t>D094.jpg</t>
  </si>
  <si>
    <t>D072</t>
  </si>
  <si>
    <t>DOXILETAS 100 MG 160 TAB</t>
  </si>
  <si>
    <t>d072.jpeg</t>
  </si>
  <si>
    <t>D095</t>
  </si>
  <si>
    <t>DOXILETAS 250 MG</t>
  </si>
  <si>
    <t>D095.jpg</t>
  </si>
  <si>
    <t>D073</t>
  </si>
  <si>
    <t>DOXILETAS 250 MG 160 TAB</t>
  </si>
  <si>
    <t>D073.jpeg</t>
  </si>
  <si>
    <t>D093</t>
  </si>
  <si>
    <t>DOXILETAS 50 MG</t>
  </si>
  <si>
    <t>D093.jpg</t>
  </si>
  <si>
    <t>D071</t>
  </si>
  <si>
    <t>DOXILETAS 50 MG 160 TAB</t>
  </si>
  <si>
    <t>D071.jpg</t>
  </si>
  <si>
    <t>D049</t>
  </si>
  <si>
    <t>EMPRAZOL 10</t>
  </si>
  <si>
    <t>D049.jpg</t>
  </si>
  <si>
    <t>D050</t>
  </si>
  <si>
    <t>EMPRAZOL 20</t>
  </si>
  <si>
    <t>D050.jpg</t>
  </si>
  <si>
    <t>D051</t>
  </si>
  <si>
    <t>EMPRAZOL 30</t>
  </si>
  <si>
    <t>D051.jpg</t>
  </si>
  <si>
    <t>D020</t>
  </si>
  <si>
    <t>ENROXAL 150 SUSPEN. 30 ML</t>
  </si>
  <si>
    <t>D020.jpg</t>
  </si>
  <si>
    <t>D020A</t>
  </si>
  <si>
    <t>ENROXAL 50 SUSPEN. 30 ML</t>
  </si>
  <si>
    <t>D020A.jpg</t>
  </si>
  <si>
    <t>D004</t>
  </si>
  <si>
    <t>ENROXAL TABLETAS 150 MG</t>
  </si>
  <si>
    <t>D004.jpg</t>
  </si>
  <si>
    <t>D003</t>
  </si>
  <si>
    <t>ENROXAL TABLETAS 50 MG</t>
  </si>
  <si>
    <t>D003.jpg</t>
  </si>
  <si>
    <t>D057</t>
  </si>
  <si>
    <t>FURASEN 12.5 MG 20 TAB</t>
  </si>
  <si>
    <t>D057.jpg</t>
  </si>
  <si>
    <t>D058</t>
  </si>
  <si>
    <t>FURASEN 25 MG 20 TAB</t>
  </si>
  <si>
    <t>D058.jpg</t>
  </si>
  <si>
    <t>D059</t>
  </si>
  <si>
    <t>FURASEN 50 MG 20 TAB</t>
  </si>
  <si>
    <t>D059.jpg</t>
  </si>
  <si>
    <t>D033</t>
  </si>
  <si>
    <t>HEXAL SHAMPOO 250 ML</t>
  </si>
  <si>
    <t>D033.JPG</t>
  </si>
  <si>
    <t>D074</t>
  </si>
  <si>
    <t>HEXODIN 3.5 120 ML</t>
  </si>
  <si>
    <t>D074.jpg</t>
  </si>
  <si>
    <t>D109</t>
  </si>
  <si>
    <t>K-OMEXIN 10</t>
  </si>
  <si>
    <t>D019.jpg</t>
  </si>
  <si>
    <t>D110</t>
  </si>
  <si>
    <t>K-OMEXIN 20</t>
  </si>
  <si>
    <t>D110.jpg</t>
  </si>
  <si>
    <t>D111</t>
  </si>
  <si>
    <t>K-OMEXIN 30</t>
  </si>
  <si>
    <t>D111.jpg</t>
  </si>
  <si>
    <t>D032</t>
  </si>
  <si>
    <t>KETODERM SHAMPOO 250 ML</t>
  </si>
  <si>
    <t>D0.jpg</t>
  </si>
  <si>
    <t>D075</t>
  </si>
  <si>
    <t>KETODERM SPRAY 120ML</t>
  </si>
  <si>
    <t>D075.jpg</t>
  </si>
  <si>
    <t>D070</t>
  </si>
  <si>
    <t>KETODERM TAB 120MG</t>
  </si>
  <si>
    <t>D070.jpg</t>
  </si>
  <si>
    <t>D056</t>
  </si>
  <si>
    <t>METROXAL INYECTABLE 100 ML</t>
  </si>
  <si>
    <t>D056_1.jpg</t>
  </si>
  <si>
    <t>D024</t>
  </si>
  <si>
    <t>METROXAL PLUSS SUSP. 30 ML</t>
  </si>
  <si>
    <t>D024.jpg</t>
  </si>
  <si>
    <t>D025</t>
  </si>
  <si>
    <t>METROXAL PLUSS SUSP. 60 ML</t>
  </si>
  <si>
    <t>D025.jpg</t>
  </si>
  <si>
    <t>D008</t>
  </si>
  <si>
    <t>METROXAL PLUSS TABLETAS</t>
  </si>
  <si>
    <t>D008.jpg</t>
  </si>
  <si>
    <t>D106</t>
  </si>
  <si>
    <t>METROXAL PLUSS TABLETAS 20K</t>
  </si>
  <si>
    <t>D107</t>
  </si>
  <si>
    <t>METROXAL PLUSS TABLETAS 30K</t>
  </si>
  <si>
    <t>D107.jpg</t>
  </si>
  <si>
    <t>D023</t>
  </si>
  <si>
    <t>METROXAL XL SUSPEN. 100 ML</t>
  </si>
  <si>
    <t>D023.jpg</t>
  </si>
  <si>
    <t>D022</t>
  </si>
  <si>
    <t>METROXAL XL SUSPEN. 30 ML</t>
  </si>
  <si>
    <t>D022.jpg</t>
  </si>
  <si>
    <t>D061</t>
  </si>
  <si>
    <t>MIDOXAL INYECTABLE 10 ML</t>
  </si>
  <si>
    <t>D061.jpg</t>
  </si>
  <si>
    <t>D062</t>
  </si>
  <si>
    <t>MIDOXAL INYECTABLE 50 ML</t>
  </si>
  <si>
    <t>D062.jpg</t>
  </si>
  <si>
    <t>D030</t>
  </si>
  <si>
    <t>MIDOXAL SUSPENSION 30 ML</t>
  </si>
  <si>
    <t>D030.jpg</t>
  </si>
  <si>
    <t>D043-TAB</t>
  </si>
  <si>
    <t>D043’TAB</t>
  </si>
  <si>
    <t>MLX 10 TAB</t>
  </si>
  <si>
    <t>D043-TAB.jpg</t>
  </si>
  <si>
    <t>D044-TAB</t>
  </si>
  <si>
    <t>D044’TAB</t>
  </si>
  <si>
    <t>MLX 20 TAB</t>
  </si>
  <si>
    <t>D044-TAB.jpg</t>
  </si>
  <si>
    <t>D045-TAB</t>
  </si>
  <si>
    <t>D045’TAB</t>
  </si>
  <si>
    <t>MLX 30 TAB</t>
  </si>
  <si>
    <t>D045-TAB.jpg</t>
  </si>
  <si>
    <t>D091</t>
  </si>
  <si>
    <t>MLX SUSPENSION 30 ML</t>
  </si>
  <si>
    <t>D091.jpg</t>
  </si>
  <si>
    <t>D090</t>
  </si>
  <si>
    <t>NEOKRIM 40 GR</t>
  </si>
  <si>
    <t>D090.jpg</t>
  </si>
  <si>
    <t>D099</t>
  </si>
  <si>
    <t>OPTIVAN 20 ML</t>
  </si>
  <si>
    <t>D099.jpg</t>
  </si>
  <si>
    <t>D080</t>
  </si>
  <si>
    <t>PETSKRIM CREMA 120 GR</t>
  </si>
  <si>
    <t>D080.jpg</t>
  </si>
  <si>
    <t>D079</t>
  </si>
  <si>
    <t>PETSKRIM CREMA 40 GR</t>
  </si>
  <si>
    <t>D079.jpg</t>
  </si>
  <si>
    <t>D064</t>
  </si>
  <si>
    <t>Pradol 10kg c/30 tab</t>
  </si>
  <si>
    <t>D064.jpg</t>
  </si>
  <si>
    <t>D065</t>
  </si>
  <si>
    <t>Pradol 30kg c/30 tab</t>
  </si>
  <si>
    <t>D065.jpg</t>
  </si>
  <si>
    <t>D063</t>
  </si>
  <si>
    <t>Pradol 5kg c/30 tab</t>
  </si>
  <si>
    <t>D063.jpg</t>
  </si>
  <si>
    <t>D078</t>
  </si>
  <si>
    <t>PRADOL INYECTABLE 100 ML</t>
  </si>
  <si>
    <t>D078.jpg</t>
  </si>
  <si>
    <t>D076</t>
  </si>
  <si>
    <t>PRADOL SUSPENSION 30 ML</t>
  </si>
  <si>
    <t>D076.jpg</t>
  </si>
  <si>
    <t>D077</t>
  </si>
  <si>
    <t>PRADOL SUSPENSION 60 ML</t>
  </si>
  <si>
    <t>D077.jpg</t>
  </si>
  <si>
    <t>D010</t>
  </si>
  <si>
    <t>PREDNILETAS 10 MG</t>
  </si>
  <si>
    <t>D010.jpg</t>
  </si>
  <si>
    <t>D012</t>
  </si>
  <si>
    <t>PREDNILETAS 20 MG</t>
  </si>
  <si>
    <t>D012.jpg</t>
  </si>
  <si>
    <t>D037</t>
  </si>
  <si>
    <t>PREDNILETAS 5 MG</t>
  </si>
  <si>
    <t>D037_1.jpg</t>
  </si>
  <si>
    <t>D088</t>
  </si>
  <si>
    <t>PRO-SIT INY. 2,000,000 U.I.</t>
  </si>
  <si>
    <t>D008_11.jpg</t>
  </si>
  <si>
    <t>D053</t>
  </si>
  <si>
    <t>PRO-XAL INY. 1`000,000 U.I.</t>
  </si>
  <si>
    <t>D053.jpg</t>
  </si>
  <si>
    <t>D054</t>
  </si>
  <si>
    <t>PRO-XAL INY. 2`000,000 U.I.</t>
  </si>
  <si>
    <t>D054_1.jpg</t>
  </si>
  <si>
    <t>D055</t>
  </si>
  <si>
    <t>PRO-XAL INY. 5`000,000 U.I.</t>
  </si>
  <si>
    <t>D055.jpg</t>
  </si>
  <si>
    <t>D052</t>
  </si>
  <si>
    <t>PRO-XAL INY. 500,000 U.I.</t>
  </si>
  <si>
    <t>D052.jpg</t>
  </si>
  <si>
    <t>D060</t>
  </si>
  <si>
    <t>Q-PET INYECTABLE 25 ML</t>
  </si>
  <si>
    <t>D060.jpg</t>
  </si>
  <si>
    <t>D068</t>
  </si>
  <si>
    <t>RANI-MAX INY. 10 ML</t>
  </si>
  <si>
    <t>D068.jpg</t>
  </si>
  <si>
    <t>D069</t>
  </si>
  <si>
    <t>RANI-MAX INY. 50 ML</t>
  </si>
  <si>
    <t>D069.jpg</t>
  </si>
  <si>
    <t>D031</t>
  </si>
  <si>
    <t>RANI-MAX SUSPENSION 25 ML</t>
  </si>
  <si>
    <t>D031.jpg</t>
  </si>
  <si>
    <t>D098</t>
  </si>
  <si>
    <t>SUKRAL-ON SUSP. 100 ML</t>
  </si>
  <si>
    <t>D098.jpg</t>
  </si>
  <si>
    <t>D097</t>
  </si>
  <si>
    <t>SUKRAL-ON SUSP. 60 ML</t>
  </si>
  <si>
    <t>D097.jpg</t>
  </si>
  <si>
    <t>D027</t>
  </si>
  <si>
    <t>SULFAXAL PLUSS SUSP. 100 ML</t>
  </si>
  <si>
    <t>D027.jpg</t>
  </si>
  <si>
    <t>D026</t>
  </si>
  <si>
    <t>SULFAXAL PLUSS SUSP. 60 ML</t>
  </si>
  <si>
    <t>D026.jpg</t>
  </si>
  <si>
    <t>D021</t>
  </si>
  <si>
    <t>SULFAXAL SUSPENSION 60 ML</t>
  </si>
  <si>
    <t>D021.jpg</t>
  </si>
  <si>
    <t>D096</t>
  </si>
  <si>
    <t>TOBRAXAL GOTAS 10 ML</t>
  </si>
  <si>
    <t>D096.jpg</t>
  </si>
  <si>
    <t>D011</t>
  </si>
  <si>
    <t>VENTRIX 10 TABLETAS C/40</t>
  </si>
  <si>
    <t>D011.jpg</t>
  </si>
  <si>
    <t>D028</t>
  </si>
  <si>
    <t>VENTRIX SUSPENSION 30 ML</t>
  </si>
  <si>
    <t>D028.jpg</t>
  </si>
  <si>
    <t>D029</t>
  </si>
  <si>
    <t>VENZIL SUSPENSION 30 ML</t>
  </si>
  <si>
    <t>D029.jpg</t>
  </si>
  <si>
    <t>D105</t>
  </si>
  <si>
    <t>VENZIL TABLETAS 10 KG DISPENSARIO C/60</t>
  </si>
  <si>
    <t>D105_1.jpg</t>
  </si>
  <si>
    <t>D013</t>
  </si>
  <si>
    <t>VENZIL TABLETAS 2.5 KG</t>
  </si>
  <si>
    <t>D013.jpg</t>
  </si>
  <si>
    <t>D014</t>
  </si>
  <si>
    <t>VENZIL TABLETAS 30 KG</t>
  </si>
  <si>
    <t>D014.jpg</t>
  </si>
  <si>
    <t>FECHA</t>
  </si>
  <si>
    <t>No. DE PEDIDO:</t>
  </si>
  <si>
    <t>TRANSPORTE</t>
  </si>
  <si>
    <t>TIPO DE COMPROBANTE</t>
  </si>
  <si>
    <t>REMISION AL ENVIO             FACTURA AL PAGO</t>
  </si>
  <si>
    <t>Descuento</t>
  </si>
  <si>
    <t>Bonificacion</t>
  </si>
  <si>
    <t>Pronto Pago</t>
  </si>
  <si>
    <t>SOL</t>
  </si>
  <si>
    <t>BONIF</t>
  </si>
  <si>
    <t>TOTAL</t>
  </si>
  <si>
    <t>LOTE1</t>
  </si>
  <si>
    <t>LOTE 2</t>
  </si>
  <si>
    <t>CANTIDAD</t>
  </si>
  <si>
    <t>PRECIO</t>
  </si>
  <si>
    <t>BONIF.</t>
  </si>
  <si>
    <t>TOTAL PRODUC.</t>
  </si>
  <si>
    <t>Amoxal Suspensión 20 ml</t>
  </si>
  <si>
    <t>Amoxal Suspensión 100 ml</t>
  </si>
  <si>
    <t>Subtotal</t>
  </si>
  <si>
    <t xml:space="preserve">Descuento </t>
  </si>
  <si>
    <t>Subtotal sin Pronto Pago</t>
  </si>
  <si>
    <t xml:space="preserve"> </t>
  </si>
  <si>
    <t>10% PP</t>
  </si>
  <si>
    <t>COSTO REAL</t>
  </si>
  <si>
    <t>%UT REAL DE P PUBL</t>
  </si>
  <si>
    <t>P MEDICO 1+1</t>
  </si>
  <si>
    <t>%</t>
  </si>
  <si>
    <t>ut real ya con 1+1</t>
  </si>
  <si>
    <t>- COMIS 10%</t>
  </si>
  <si>
    <t>PROMO</t>
  </si>
  <si>
    <t>CANT</t>
  </si>
  <si>
    <t>TOT PZAS</t>
  </si>
  <si>
    <t>medico total</t>
  </si>
  <si>
    <t>costo MEDICO c promo</t>
  </si>
  <si>
    <t>ut real ya con 2+1</t>
  </si>
  <si>
    <t>% ut p medico</t>
  </si>
  <si>
    <t>P PUBLICO</t>
  </si>
  <si>
    <t>A PAGAR</t>
  </si>
  <si>
    <t>% ut JAURIA</t>
  </si>
  <si>
    <t>COSTO PZA</t>
  </si>
  <si>
    <t>COSTO TOTAL</t>
  </si>
  <si>
    <t>D048</t>
  </si>
  <si>
    <t>EMPRAZOL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</si>
</sst>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6"/>
      <name val="Verdana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0"/>
      <name val="Century Gothic"/>
      <family val="2"/>
    </font>
    <font>
      <sz val="13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4"/>
      <name val="Century Gothic"/>
      <family val="2"/>
    </font>
    <font>
      <sz val="12"/>
      <name val="Calibri"/>
      <family val="2"/>
      <scheme val="minor"/>
    </font>
    <font>
      <sz val="12"/>
      <name val="Century Gothic"/>
      <family val="2"/>
    </font>
    <font>
      <b/>
      <sz val="14"/>
      <name val="Century Gothic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0" xfId="0" applyFont="1"/>
    <xf numFmtId="0" fontId="0" fillId="3" borderId="0" xfId="0" applyFill="1"/>
    <xf numFmtId="0" fontId="5" fillId="0" borderId="0" xfId="0" applyFont="1" applyAlignment="1">
      <alignment horizontal="left"/>
    </xf>
    <xf numFmtId="0" fontId="5" fillId="4" borderId="0" xfId="0" applyFont="1" applyFill="1"/>
    <xf numFmtId="0" fontId="5" fillId="0" borderId="0" xfId="0" applyFont="1"/>
    <xf numFmtId="0" fontId="7" fillId="0" borderId="2" xfId="3" applyFont="1" applyBorder="1" applyAlignment="1">
      <alignment horizontal="center" wrapText="1"/>
    </xf>
    <xf numFmtId="0" fontId="7" fillId="0" borderId="6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/>
    </xf>
    <xf numFmtId="0" fontId="7" fillId="0" borderId="6" xfId="3" applyFont="1" applyBorder="1" applyAlignment="1">
      <alignment horizontal="center" vertical="top" wrapText="1"/>
    </xf>
    <xf numFmtId="0" fontId="11" fillId="0" borderId="6" xfId="3" applyFont="1" applyBorder="1" applyAlignment="1">
      <alignment horizontal="left"/>
    </xf>
    <xf numFmtId="0" fontId="12" fillId="5" borderId="6" xfId="3" applyFont="1" applyFill="1" applyBorder="1" applyAlignment="1">
      <alignment horizontal="center" wrapText="1"/>
    </xf>
    <xf numFmtId="9" fontId="12" fillId="5" borderId="10" xfId="3" applyNumberFormat="1" applyFont="1" applyFill="1" applyBorder="1" applyAlignment="1">
      <alignment horizontal="center" wrapText="1"/>
    </xf>
    <xf numFmtId="0" fontId="12" fillId="5" borderId="10" xfId="3" applyFont="1" applyFill="1" applyBorder="1" applyAlignment="1">
      <alignment horizontal="center" wrapText="1"/>
    </xf>
    <xf numFmtId="0" fontId="13" fillId="6" borderId="3" xfId="3" applyFont="1" applyFill="1" applyBorder="1" applyAlignment="1">
      <alignment horizontal="center" vertical="center" wrapText="1"/>
    </xf>
    <xf numFmtId="0" fontId="13" fillId="6" borderId="6" xfId="3" applyFont="1" applyFill="1" applyBorder="1" applyAlignment="1">
      <alignment horizontal="center" vertical="center" wrapText="1"/>
    </xf>
    <xf numFmtId="15" fontId="13" fillId="6" borderId="11" xfId="3" applyNumberFormat="1" applyFont="1" applyFill="1" applyBorder="1" applyAlignment="1">
      <alignment horizontal="center" vertical="center" wrapText="1"/>
    </xf>
    <xf numFmtId="0" fontId="13" fillId="6" borderId="11" xfId="3" applyFont="1" applyFill="1" applyBorder="1" applyAlignment="1">
      <alignment horizontal="center" vertical="center" wrapText="1"/>
    </xf>
    <xf numFmtId="0" fontId="11" fillId="6" borderId="11" xfId="3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0" fontId="14" fillId="7" borderId="6" xfId="0" applyFont="1" applyFill="1" applyBorder="1"/>
    <xf numFmtId="0" fontId="14" fillId="4" borderId="6" xfId="0" applyFont="1" applyFill="1" applyBorder="1"/>
    <xf numFmtId="0" fontId="15" fillId="0" borderId="6" xfId="0" applyFont="1" applyBorder="1" applyAlignment="1">
      <alignment horizontal="center"/>
    </xf>
    <xf numFmtId="44" fontId="16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5" fillId="0" borderId="0" xfId="0" applyNumberFormat="1" applyFont="1"/>
    <xf numFmtId="0" fontId="18" fillId="0" borderId="0" xfId="0" applyFont="1" applyAlignment="1">
      <alignment horizontal="left"/>
    </xf>
    <xf numFmtId="0" fontId="18" fillId="4" borderId="0" xfId="0" applyFont="1" applyFill="1"/>
    <xf numFmtId="0" fontId="16" fillId="0" borderId="0" xfId="0" applyFont="1"/>
    <xf numFmtId="44" fontId="16" fillId="0" borderId="0" xfId="0" applyNumberFormat="1" applyFont="1"/>
    <xf numFmtId="0" fontId="20" fillId="0" borderId="0" xfId="0" applyFont="1" applyAlignment="1">
      <alignment horizontal="left"/>
    </xf>
    <xf numFmtId="44" fontId="20" fillId="0" borderId="0" xfId="0" applyNumberFormat="1" applyFont="1"/>
    <xf numFmtId="0" fontId="20" fillId="0" borderId="0" xfId="0" applyFont="1"/>
    <xf numFmtId="0" fontId="22" fillId="0" borderId="0" xfId="0" applyFont="1" applyAlignment="1">
      <alignment horizontal="right"/>
    </xf>
    <xf numFmtId="44" fontId="23" fillId="10" borderId="6" xfId="0" applyNumberFormat="1" applyFont="1" applyFill="1" applyBorder="1"/>
    <xf numFmtId="44" fontId="16" fillId="9" borderId="6" xfId="0" applyNumberFormat="1" applyFont="1" applyFill="1" applyBorder="1"/>
    <xf numFmtId="44" fontId="5" fillId="9" borderId="0" xfId="0" applyNumberFormat="1" applyFont="1" applyFill="1"/>
    <xf numFmtId="44" fontId="5" fillId="11" borderId="0" xfId="0" applyNumberFormat="1" applyFont="1" applyFill="1"/>
    <xf numFmtId="44" fontId="4" fillId="0" borderId="0" xfId="0" applyNumberFormat="1" applyFont="1"/>
    <xf numFmtId="0" fontId="5" fillId="2" borderId="0" xfId="0" applyFont="1" applyFill="1"/>
    <xf numFmtId="44" fontId="5" fillId="2" borderId="0" xfId="0" applyNumberFormat="1" applyFont="1" applyFill="1"/>
    <xf numFmtId="0" fontId="24" fillId="0" borderId="0" xfId="0" applyFont="1"/>
    <xf numFmtId="0" fontId="25" fillId="0" borderId="0" xfId="0" applyFont="1"/>
    <xf numFmtId="0" fontId="4" fillId="0" borderId="0" xfId="0" applyFont="1"/>
    <xf numFmtId="9" fontId="24" fillId="0" borderId="0" xfId="0" applyNumberFormat="1" applyFont="1"/>
    <xf numFmtId="0" fontId="24" fillId="2" borderId="0" xfId="0" applyFont="1" applyFill="1"/>
    <xf numFmtId="0" fontId="24" fillId="0" borderId="0" xfId="0" quotePrefix="1" applyFont="1"/>
    <xf numFmtId="9" fontId="26" fillId="0" borderId="6" xfId="2" applyFont="1" applyFill="1" applyBorder="1" applyAlignment="1" applyProtection="1">
      <alignment horizontal="center" wrapText="1"/>
    </xf>
    <xf numFmtId="9" fontId="26" fillId="0" borderId="6" xfId="2" applyFont="1" applyFill="1" applyBorder="1" applyAlignment="1" applyProtection="1">
      <alignment horizontal="center"/>
    </xf>
    <xf numFmtId="43" fontId="24" fillId="0" borderId="0" xfId="1" applyFont="1" applyFill="1"/>
    <xf numFmtId="43" fontId="5" fillId="2" borderId="0" xfId="1" applyFont="1" applyFill="1"/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24" fillId="8" borderId="0" xfId="0" applyFont="1" applyFill="1" applyAlignment="1">
      <alignment horizontal="center"/>
    </xf>
    <xf numFmtId="0" fontId="5" fillId="7" borderId="0" xfId="0" applyFont="1" applyFill="1"/>
    <xf numFmtId="0" fontId="17" fillId="7" borderId="0" xfId="0" applyFont="1" applyFill="1"/>
    <xf numFmtId="0" fontId="5" fillId="8" borderId="0" xfId="0" applyFont="1" applyFill="1"/>
    <xf numFmtId="0" fontId="24" fillId="8" borderId="0" xfId="0" applyFont="1" applyFill="1"/>
    <xf numFmtId="43" fontId="4" fillId="0" borderId="0" xfId="0" applyNumberFormat="1" applyFont="1"/>
    <xf numFmtId="0" fontId="25" fillId="2" borderId="0" xfId="0" applyFont="1" applyFill="1"/>
    <xf numFmtId="0" fontId="4" fillId="2" borderId="0" xfId="0" applyFont="1" applyFill="1"/>
    <xf numFmtId="44" fontId="4" fillId="2" borderId="0" xfId="0" applyNumberFormat="1" applyFont="1" applyFill="1"/>
    <xf numFmtId="0" fontId="6" fillId="0" borderId="0" xfId="3" applyFont="1" applyAlignment="1">
      <alignment horizontal="center" vertical="center" wrapText="1"/>
    </xf>
    <xf numFmtId="0" fontId="7" fillId="0" borderId="1" xfId="3" applyFont="1" applyBorder="1" applyAlignment="1">
      <alignment horizontal="center" wrapText="1"/>
    </xf>
    <xf numFmtId="0" fontId="7" fillId="0" borderId="2" xfId="3" applyFont="1" applyBorder="1" applyAlignment="1">
      <alignment horizontal="center" wrapText="1"/>
    </xf>
    <xf numFmtId="14" fontId="7" fillId="0" borderId="2" xfId="3" applyNumberFormat="1" applyFont="1" applyBorder="1" applyAlignment="1">
      <alignment horizontal="center" wrapText="1"/>
    </xf>
    <xf numFmtId="14" fontId="8" fillId="0" borderId="2" xfId="3" applyNumberFormat="1" applyFont="1" applyBorder="1" applyAlignment="1">
      <alignment horizontal="center" wrapText="1"/>
    </xf>
    <xf numFmtId="0" fontId="8" fillId="0" borderId="3" xfId="3" applyFont="1" applyBorder="1" applyAlignment="1">
      <alignment horizont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2" fillId="0" borderId="12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9" fillId="0" borderId="6" xfId="3" applyFont="1" applyBorder="1" applyAlignment="1">
      <alignment horizontal="center"/>
    </xf>
    <xf numFmtId="0" fontId="7" fillId="0" borderId="9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13" fillId="6" borderId="1" xfId="3" applyFont="1" applyFill="1" applyBorder="1" applyAlignment="1">
      <alignment horizontal="center" vertical="center" wrapText="1"/>
    </xf>
    <xf numFmtId="0" fontId="13" fillId="6" borderId="3" xfId="3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9" fillId="0" borderId="12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2" fillId="2" borderId="0" xfId="0" applyFont="1" applyFill="1"/>
  </cellXfs>
  <cellStyles count="4">
    <cellStyle name="Millares" xfId="1" builtinId="3"/>
    <cellStyle name="Normal" xfId="0" builtinId="0"/>
    <cellStyle name="Normal 3" xfId="3" xr:uid="{942E5C2E-4C1A-4BC1-8EAF-1A3EDEFB414F}"/>
    <cellStyle name="Porcentaje" xfId="2" builtinId="5"/>
  </cellStyles>
  <dxfs count="1">
    <dxf>
      <font>
        <color theme="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topLeftCell="A26" zoomScale="50" zoomScaleNormal="50" workbookViewId="0">
      <selection activeCell="K44" sqref="K44"/>
    </sheetView>
  </sheetViews>
  <sheetFormatPr baseColWidth="10" defaultColWidth="8.7265625" defaultRowHeight="14.5" x14ac:dyDescent="0.35"/>
  <cols>
    <col min="1" max="1" width="11" customWidth="1"/>
    <col min="2" max="2" width="16.08984375" bestFit="1" customWidth="1"/>
    <col min="3" max="3" width="47.1796875" bestFit="1" customWidth="1"/>
    <col min="4" max="4" width="9" bestFit="1" customWidth="1"/>
    <col min="5" max="5" width="17.7265625" bestFit="1" customWidth="1"/>
    <col min="6" max="6" width="25" bestFit="1" customWidth="1"/>
    <col min="7" max="7" width="19.1796875" bestFit="1" customWidth="1"/>
    <col min="8" max="8" width="4.6328125" bestFit="1" customWidth="1"/>
    <col min="9" max="9" width="6.08984375" bestFit="1" customWidth="1"/>
    <col min="10" max="10" width="9.1796875" bestFit="1" customWidth="1"/>
    <col min="11" max="11" width="20.54296875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</row>
    <row r="2" spans="1:11" x14ac:dyDescent="0.35">
      <c r="A2" t="s">
        <v>22</v>
      </c>
      <c r="B2" t="s">
        <v>22</v>
      </c>
      <c r="C2" t="s">
        <v>23</v>
      </c>
      <c r="E2">
        <v>142</v>
      </c>
      <c r="F2">
        <v>142</v>
      </c>
      <c r="G2">
        <v>142</v>
      </c>
      <c r="H2">
        <v>0</v>
      </c>
      <c r="I2">
        <v>0</v>
      </c>
      <c r="J2">
        <v>47.17</v>
      </c>
      <c r="K2" s="2">
        <f>ROUND((E2-(E2*0.6344)),2)</f>
        <v>51.92</v>
      </c>
    </row>
    <row r="3" spans="1:11" s="4" customFormat="1" x14ac:dyDescent="0.35">
      <c r="A3" s="4" t="s">
        <v>28</v>
      </c>
      <c r="B3" s="4" t="s">
        <v>28</v>
      </c>
      <c r="C3" s="4" t="s">
        <v>29</v>
      </c>
      <c r="E3" s="4">
        <v>98</v>
      </c>
      <c r="F3" s="4">
        <v>98</v>
      </c>
      <c r="G3" s="4">
        <v>98</v>
      </c>
      <c r="H3" s="4">
        <v>0</v>
      </c>
      <c r="I3" s="4">
        <v>0</v>
      </c>
      <c r="J3" s="4">
        <v>32.18</v>
      </c>
      <c r="K3" s="2">
        <f t="shared" ref="K3:K67" si="0">ROUND((E3-(E3*0.6344)),2)</f>
        <v>35.83</v>
      </c>
    </row>
    <row r="4" spans="1:11" x14ac:dyDescent="0.35">
      <c r="A4" t="s">
        <v>31</v>
      </c>
      <c r="B4" t="s">
        <v>31</v>
      </c>
      <c r="C4" t="s">
        <v>32</v>
      </c>
      <c r="E4">
        <v>148</v>
      </c>
      <c r="F4">
        <v>148</v>
      </c>
      <c r="G4">
        <v>148</v>
      </c>
      <c r="H4">
        <v>0</v>
      </c>
      <c r="I4">
        <v>0</v>
      </c>
      <c r="J4">
        <v>46.07</v>
      </c>
      <c r="K4" s="2">
        <f t="shared" si="0"/>
        <v>54.11</v>
      </c>
    </row>
    <row r="5" spans="1:11" x14ac:dyDescent="0.35">
      <c r="A5" t="s">
        <v>34</v>
      </c>
      <c r="B5" t="s">
        <v>34</v>
      </c>
      <c r="C5" t="s">
        <v>35</v>
      </c>
      <c r="E5">
        <v>170</v>
      </c>
      <c r="F5">
        <v>170</v>
      </c>
      <c r="G5">
        <v>170</v>
      </c>
      <c r="H5">
        <v>0</v>
      </c>
      <c r="I5">
        <v>0</v>
      </c>
      <c r="J5">
        <v>49.36</v>
      </c>
      <c r="K5" s="2">
        <f t="shared" si="0"/>
        <v>62.15</v>
      </c>
    </row>
    <row r="6" spans="1:11" s="3" customFormat="1" x14ac:dyDescent="0.35">
      <c r="A6" s="3" t="s">
        <v>37</v>
      </c>
      <c r="B6" s="3">
        <v>7503040161067</v>
      </c>
      <c r="C6" s="3" t="s">
        <v>38</v>
      </c>
      <c r="E6" s="3">
        <v>300</v>
      </c>
      <c r="F6" s="3">
        <v>300</v>
      </c>
      <c r="G6" s="3">
        <v>300</v>
      </c>
      <c r="H6" s="3">
        <v>0</v>
      </c>
      <c r="I6" s="3">
        <v>0</v>
      </c>
      <c r="J6" s="3">
        <v>96.89</v>
      </c>
      <c r="K6" s="2">
        <f t="shared" si="0"/>
        <v>109.68</v>
      </c>
    </row>
    <row r="7" spans="1:11" s="3" customFormat="1" x14ac:dyDescent="0.35">
      <c r="A7" s="3" t="s">
        <v>40</v>
      </c>
      <c r="B7" s="3" t="s">
        <v>40</v>
      </c>
      <c r="C7" s="3" t="s">
        <v>41</v>
      </c>
      <c r="E7" s="3">
        <v>550</v>
      </c>
      <c r="F7" s="3">
        <v>550</v>
      </c>
      <c r="G7" s="3">
        <v>550</v>
      </c>
      <c r="H7" s="3">
        <v>0</v>
      </c>
      <c r="I7" s="3">
        <v>0</v>
      </c>
      <c r="J7" s="3">
        <v>177.33</v>
      </c>
      <c r="K7" s="2">
        <f t="shared" si="0"/>
        <v>201.08</v>
      </c>
    </row>
    <row r="8" spans="1:11" x14ac:dyDescent="0.35">
      <c r="A8" t="s">
        <v>43</v>
      </c>
      <c r="B8">
        <v>7503040161135</v>
      </c>
      <c r="C8" t="s">
        <v>44</v>
      </c>
      <c r="E8">
        <v>165</v>
      </c>
      <c r="F8">
        <v>165</v>
      </c>
      <c r="G8">
        <v>165</v>
      </c>
      <c r="H8">
        <v>0</v>
      </c>
      <c r="I8">
        <v>0</v>
      </c>
      <c r="J8">
        <v>51.55</v>
      </c>
      <c r="K8" s="2">
        <f t="shared" si="0"/>
        <v>60.32</v>
      </c>
    </row>
    <row r="9" spans="1:11" x14ac:dyDescent="0.35">
      <c r="A9" t="s">
        <v>46</v>
      </c>
      <c r="B9">
        <v>7503040161142</v>
      </c>
      <c r="C9" t="s">
        <v>47</v>
      </c>
      <c r="E9">
        <v>225</v>
      </c>
      <c r="F9">
        <v>225</v>
      </c>
      <c r="G9">
        <v>225</v>
      </c>
      <c r="H9">
        <v>0</v>
      </c>
      <c r="I9">
        <v>0</v>
      </c>
      <c r="J9">
        <v>69.83</v>
      </c>
      <c r="K9" s="2">
        <f t="shared" si="0"/>
        <v>82.26</v>
      </c>
    </row>
    <row r="10" spans="1:11" x14ac:dyDescent="0.35">
      <c r="A10" t="s">
        <v>49</v>
      </c>
      <c r="B10">
        <v>7503040161159</v>
      </c>
      <c r="C10" t="s">
        <v>50</v>
      </c>
      <c r="E10">
        <v>270</v>
      </c>
      <c r="F10">
        <v>270</v>
      </c>
      <c r="G10">
        <v>270</v>
      </c>
      <c r="H10">
        <v>0</v>
      </c>
      <c r="I10">
        <v>0</v>
      </c>
      <c r="J10">
        <v>89.58</v>
      </c>
      <c r="K10" s="2">
        <f t="shared" si="0"/>
        <v>98.71</v>
      </c>
    </row>
    <row r="11" spans="1:11" x14ac:dyDescent="0.35">
      <c r="A11" t="s">
        <v>52</v>
      </c>
      <c r="B11">
        <v>7503040161081</v>
      </c>
      <c r="C11" t="s">
        <v>53</v>
      </c>
      <c r="E11">
        <v>185</v>
      </c>
      <c r="F11">
        <v>185</v>
      </c>
      <c r="G11">
        <v>185</v>
      </c>
      <c r="H11">
        <v>0</v>
      </c>
      <c r="I11">
        <v>0</v>
      </c>
      <c r="J11">
        <v>59.6</v>
      </c>
      <c r="K11" s="2">
        <f t="shared" si="0"/>
        <v>67.64</v>
      </c>
    </row>
    <row r="12" spans="1:11" x14ac:dyDescent="0.35">
      <c r="A12" t="s">
        <v>55</v>
      </c>
      <c r="B12">
        <v>7503040161098</v>
      </c>
      <c r="C12" t="s">
        <v>56</v>
      </c>
      <c r="E12">
        <v>235</v>
      </c>
      <c r="F12">
        <v>235</v>
      </c>
      <c r="G12">
        <v>235</v>
      </c>
      <c r="H12">
        <v>0</v>
      </c>
      <c r="I12">
        <v>0</v>
      </c>
      <c r="J12">
        <v>74.95</v>
      </c>
      <c r="K12" s="2">
        <f t="shared" si="0"/>
        <v>85.92</v>
      </c>
    </row>
    <row r="13" spans="1:11" x14ac:dyDescent="0.35">
      <c r="A13" t="s">
        <v>58</v>
      </c>
      <c r="B13">
        <v>7503040161104</v>
      </c>
      <c r="C13" t="s">
        <v>59</v>
      </c>
      <c r="E13">
        <v>290</v>
      </c>
      <c r="F13">
        <v>290</v>
      </c>
      <c r="G13">
        <v>290</v>
      </c>
      <c r="H13">
        <v>0</v>
      </c>
      <c r="I13">
        <v>0</v>
      </c>
      <c r="J13">
        <v>93.23</v>
      </c>
      <c r="K13" s="2">
        <f t="shared" si="0"/>
        <v>106.02</v>
      </c>
    </row>
    <row r="14" spans="1:11" x14ac:dyDescent="0.35">
      <c r="A14" t="s">
        <v>61</v>
      </c>
      <c r="B14" t="s">
        <v>61</v>
      </c>
      <c r="C14" t="s">
        <v>62</v>
      </c>
      <c r="E14">
        <v>135</v>
      </c>
      <c r="F14">
        <v>135</v>
      </c>
      <c r="G14">
        <v>135</v>
      </c>
      <c r="H14">
        <v>0</v>
      </c>
      <c r="I14">
        <v>0</v>
      </c>
      <c r="J14">
        <v>46.43</v>
      </c>
      <c r="K14" s="2">
        <f t="shared" si="0"/>
        <v>49.36</v>
      </c>
    </row>
    <row r="15" spans="1:11" x14ac:dyDescent="0.35">
      <c r="A15" t="s">
        <v>64</v>
      </c>
      <c r="B15" t="s">
        <v>64</v>
      </c>
      <c r="C15" t="s">
        <v>65</v>
      </c>
      <c r="E15">
        <v>180</v>
      </c>
      <c r="F15">
        <v>180</v>
      </c>
      <c r="G15">
        <v>180</v>
      </c>
      <c r="H15">
        <v>0</v>
      </c>
      <c r="I15">
        <v>0</v>
      </c>
      <c r="J15">
        <v>59.23</v>
      </c>
      <c r="K15" s="2">
        <f t="shared" si="0"/>
        <v>65.81</v>
      </c>
    </row>
    <row r="16" spans="1:11" x14ac:dyDescent="0.35">
      <c r="A16" t="s">
        <v>67</v>
      </c>
      <c r="B16">
        <v>7503040161197</v>
      </c>
      <c r="C16" t="s">
        <v>68</v>
      </c>
      <c r="E16">
        <v>145</v>
      </c>
      <c r="F16">
        <v>145</v>
      </c>
      <c r="G16">
        <v>145</v>
      </c>
      <c r="H16">
        <v>0</v>
      </c>
      <c r="I16">
        <v>0</v>
      </c>
      <c r="J16">
        <v>47.53</v>
      </c>
      <c r="K16" s="2">
        <f t="shared" si="0"/>
        <v>53.01</v>
      </c>
    </row>
    <row r="17" spans="1:11" x14ac:dyDescent="0.35">
      <c r="A17" t="s">
        <v>70</v>
      </c>
      <c r="B17" t="s">
        <v>70</v>
      </c>
      <c r="C17" t="s">
        <v>71</v>
      </c>
      <c r="E17">
        <v>195</v>
      </c>
      <c r="F17">
        <v>195</v>
      </c>
      <c r="G17">
        <v>195</v>
      </c>
      <c r="H17">
        <v>0</v>
      </c>
      <c r="I17">
        <v>0</v>
      </c>
      <c r="J17">
        <v>61.43</v>
      </c>
      <c r="K17" s="2">
        <f t="shared" si="0"/>
        <v>71.290000000000006</v>
      </c>
    </row>
    <row r="18" spans="1:11" x14ac:dyDescent="0.35">
      <c r="A18" t="s">
        <v>73</v>
      </c>
      <c r="B18">
        <v>7503040161173</v>
      </c>
      <c r="C18" t="s">
        <v>74</v>
      </c>
      <c r="E18">
        <v>150</v>
      </c>
      <c r="F18">
        <v>150</v>
      </c>
      <c r="G18">
        <v>150</v>
      </c>
      <c r="H18">
        <v>0</v>
      </c>
      <c r="I18">
        <v>0</v>
      </c>
      <c r="J18">
        <v>50.82</v>
      </c>
      <c r="K18" s="2">
        <f t="shared" si="0"/>
        <v>54.84</v>
      </c>
    </row>
    <row r="19" spans="1:11" x14ac:dyDescent="0.35">
      <c r="A19" t="s">
        <v>76</v>
      </c>
      <c r="B19">
        <v>7503040161166</v>
      </c>
      <c r="C19" t="s">
        <v>77</v>
      </c>
      <c r="E19">
        <v>200</v>
      </c>
      <c r="F19">
        <v>200</v>
      </c>
      <c r="G19">
        <v>200</v>
      </c>
      <c r="H19">
        <v>0</v>
      </c>
      <c r="I19">
        <v>0</v>
      </c>
      <c r="J19">
        <v>65.81</v>
      </c>
      <c r="K19" s="2">
        <f t="shared" si="0"/>
        <v>73.12</v>
      </c>
    </row>
    <row r="20" spans="1:11" x14ac:dyDescent="0.35">
      <c r="A20" t="s">
        <v>79</v>
      </c>
      <c r="B20">
        <v>7503040161210</v>
      </c>
      <c r="C20" t="s">
        <v>80</v>
      </c>
      <c r="E20">
        <v>135</v>
      </c>
      <c r="F20">
        <v>135</v>
      </c>
      <c r="G20">
        <v>135</v>
      </c>
      <c r="H20">
        <v>0</v>
      </c>
      <c r="I20">
        <v>0</v>
      </c>
      <c r="J20">
        <v>47.53</v>
      </c>
      <c r="K20" s="2">
        <f t="shared" si="0"/>
        <v>49.36</v>
      </c>
    </row>
    <row r="21" spans="1:11" x14ac:dyDescent="0.35">
      <c r="A21" t="s">
        <v>82</v>
      </c>
      <c r="B21">
        <v>7503040161203</v>
      </c>
      <c r="C21" t="s">
        <v>83</v>
      </c>
      <c r="E21">
        <v>195</v>
      </c>
      <c r="F21">
        <v>195</v>
      </c>
      <c r="G21">
        <v>195</v>
      </c>
      <c r="H21">
        <v>0</v>
      </c>
      <c r="I21">
        <v>0</v>
      </c>
      <c r="J21">
        <v>67.64</v>
      </c>
      <c r="K21" s="2">
        <f t="shared" si="0"/>
        <v>71.290000000000006</v>
      </c>
    </row>
    <row r="22" spans="1:11" x14ac:dyDescent="0.35">
      <c r="A22" t="s">
        <v>85</v>
      </c>
      <c r="B22">
        <v>7503040161234</v>
      </c>
      <c r="C22" t="s">
        <v>86</v>
      </c>
      <c r="E22">
        <v>255</v>
      </c>
      <c r="F22">
        <v>255</v>
      </c>
      <c r="G22">
        <v>255</v>
      </c>
      <c r="H22">
        <v>0</v>
      </c>
      <c r="I22">
        <v>0</v>
      </c>
      <c r="J22">
        <v>77.150000000000006</v>
      </c>
      <c r="K22" s="2">
        <f t="shared" si="0"/>
        <v>93.23</v>
      </c>
    </row>
    <row r="23" spans="1:11" x14ac:dyDescent="0.35">
      <c r="A23" t="s">
        <v>88</v>
      </c>
      <c r="B23">
        <v>7503040161227</v>
      </c>
      <c r="C23" t="s">
        <v>89</v>
      </c>
      <c r="E23">
        <v>145</v>
      </c>
      <c r="F23">
        <v>145</v>
      </c>
      <c r="G23">
        <v>145</v>
      </c>
      <c r="H23">
        <v>0</v>
      </c>
      <c r="I23">
        <v>0</v>
      </c>
      <c r="J23">
        <v>43.88</v>
      </c>
      <c r="K23" s="2">
        <f t="shared" si="0"/>
        <v>53.01</v>
      </c>
    </row>
    <row r="24" spans="1:11" x14ac:dyDescent="0.35">
      <c r="A24" t="s">
        <v>91</v>
      </c>
      <c r="B24" t="s">
        <v>91</v>
      </c>
      <c r="C24" t="s">
        <v>92</v>
      </c>
      <c r="E24">
        <v>300</v>
      </c>
      <c r="F24">
        <v>300</v>
      </c>
      <c r="G24">
        <v>300</v>
      </c>
      <c r="H24">
        <v>0</v>
      </c>
      <c r="I24">
        <v>0</v>
      </c>
      <c r="J24">
        <v>98.72</v>
      </c>
      <c r="K24" s="2">
        <f t="shared" si="0"/>
        <v>109.68</v>
      </c>
    </row>
    <row r="25" spans="1:11" x14ac:dyDescent="0.35">
      <c r="A25" t="s">
        <v>94</v>
      </c>
      <c r="B25" t="s">
        <v>94</v>
      </c>
      <c r="C25" t="s">
        <v>95</v>
      </c>
      <c r="E25">
        <v>360</v>
      </c>
      <c r="F25">
        <v>360</v>
      </c>
      <c r="G25">
        <v>360</v>
      </c>
      <c r="H25">
        <v>0</v>
      </c>
      <c r="I25">
        <v>0</v>
      </c>
      <c r="J25">
        <v>120.66</v>
      </c>
      <c r="K25" s="2">
        <f t="shared" si="0"/>
        <v>131.62</v>
      </c>
    </row>
    <row r="26" spans="1:11" x14ac:dyDescent="0.35">
      <c r="A26" t="s">
        <v>97</v>
      </c>
      <c r="B26" t="s">
        <v>97</v>
      </c>
      <c r="C26" t="s">
        <v>98</v>
      </c>
      <c r="E26">
        <v>430</v>
      </c>
      <c r="F26">
        <v>430</v>
      </c>
      <c r="G26">
        <v>430</v>
      </c>
      <c r="H26">
        <v>0</v>
      </c>
      <c r="I26">
        <v>0</v>
      </c>
      <c r="J26">
        <v>142.59</v>
      </c>
      <c r="K26" s="2">
        <f t="shared" si="0"/>
        <v>157.21</v>
      </c>
    </row>
    <row r="27" spans="1:11" x14ac:dyDescent="0.35">
      <c r="A27" t="s">
        <v>100</v>
      </c>
      <c r="B27" t="s">
        <v>100</v>
      </c>
      <c r="C27" t="s">
        <v>101</v>
      </c>
      <c r="E27">
        <v>135</v>
      </c>
      <c r="F27">
        <v>135</v>
      </c>
      <c r="G27">
        <v>135</v>
      </c>
      <c r="H27">
        <v>0</v>
      </c>
      <c r="I27">
        <v>0</v>
      </c>
      <c r="J27">
        <v>37.659999999999997</v>
      </c>
      <c r="K27" s="2">
        <f t="shared" si="0"/>
        <v>49.36</v>
      </c>
    </row>
    <row r="28" spans="1:11" x14ac:dyDescent="0.35">
      <c r="A28" t="s">
        <v>103</v>
      </c>
      <c r="B28" t="s">
        <v>103</v>
      </c>
      <c r="C28" t="s">
        <v>104</v>
      </c>
      <c r="E28">
        <v>70</v>
      </c>
      <c r="F28">
        <v>70</v>
      </c>
      <c r="G28">
        <v>70</v>
      </c>
      <c r="H28">
        <v>0</v>
      </c>
      <c r="I28">
        <v>0</v>
      </c>
      <c r="J28">
        <v>22.3</v>
      </c>
      <c r="K28" s="2">
        <f t="shared" si="0"/>
        <v>25.59</v>
      </c>
    </row>
    <row r="29" spans="1:11" x14ac:dyDescent="0.35">
      <c r="A29" t="s">
        <v>106</v>
      </c>
      <c r="B29" t="s">
        <v>106</v>
      </c>
      <c r="C29" t="s">
        <v>107</v>
      </c>
      <c r="E29">
        <v>102</v>
      </c>
      <c r="F29">
        <v>102</v>
      </c>
      <c r="G29">
        <v>102</v>
      </c>
      <c r="H29">
        <v>0</v>
      </c>
      <c r="I29">
        <v>0</v>
      </c>
      <c r="J29">
        <v>37.29</v>
      </c>
      <c r="K29" s="2">
        <f t="shared" si="0"/>
        <v>37.29</v>
      </c>
    </row>
    <row r="30" spans="1:11" x14ac:dyDescent="0.35">
      <c r="A30" t="s">
        <v>109</v>
      </c>
      <c r="B30" t="s">
        <v>109</v>
      </c>
      <c r="C30" t="s">
        <v>110</v>
      </c>
      <c r="E30">
        <v>128</v>
      </c>
      <c r="F30">
        <v>128</v>
      </c>
      <c r="G30">
        <v>128</v>
      </c>
      <c r="H30">
        <v>0</v>
      </c>
      <c r="I30">
        <v>0</v>
      </c>
      <c r="J30">
        <v>46.8</v>
      </c>
      <c r="K30" s="2">
        <f t="shared" si="0"/>
        <v>46.8</v>
      </c>
    </row>
    <row r="31" spans="1:11" x14ac:dyDescent="0.35">
      <c r="A31" t="s">
        <v>112</v>
      </c>
      <c r="B31" t="s">
        <v>112</v>
      </c>
      <c r="C31" t="s">
        <v>113</v>
      </c>
      <c r="E31">
        <v>170</v>
      </c>
      <c r="F31">
        <v>170</v>
      </c>
      <c r="G31">
        <v>170</v>
      </c>
      <c r="H31">
        <v>0</v>
      </c>
      <c r="I31">
        <v>0</v>
      </c>
      <c r="J31">
        <v>62.16</v>
      </c>
      <c r="K31" s="2">
        <f t="shared" si="0"/>
        <v>62.15</v>
      </c>
    </row>
    <row r="32" spans="1:11" x14ac:dyDescent="0.35">
      <c r="A32" t="s">
        <v>115</v>
      </c>
      <c r="B32">
        <v>7503040161746</v>
      </c>
      <c r="C32" t="s">
        <v>116</v>
      </c>
      <c r="E32">
        <v>90</v>
      </c>
      <c r="F32">
        <v>90</v>
      </c>
      <c r="G32">
        <v>90</v>
      </c>
      <c r="H32">
        <v>0</v>
      </c>
      <c r="I32">
        <v>0</v>
      </c>
      <c r="J32">
        <v>29.25</v>
      </c>
      <c r="K32" s="2">
        <f t="shared" si="0"/>
        <v>32.9</v>
      </c>
    </row>
    <row r="33" spans="1:11" x14ac:dyDescent="0.35">
      <c r="A33" t="s">
        <v>118</v>
      </c>
      <c r="B33" t="s">
        <v>118</v>
      </c>
      <c r="C33" t="s">
        <v>119</v>
      </c>
      <c r="E33">
        <v>145</v>
      </c>
      <c r="F33">
        <v>145</v>
      </c>
      <c r="G33">
        <v>145</v>
      </c>
      <c r="H33">
        <v>0</v>
      </c>
      <c r="I33">
        <v>0</v>
      </c>
      <c r="J33">
        <v>47.53</v>
      </c>
      <c r="K33" s="2">
        <f t="shared" si="0"/>
        <v>53.01</v>
      </c>
    </row>
    <row r="34" spans="1:11" x14ac:dyDescent="0.35">
      <c r="A34" t="s">
        <v>121</v>
      </c>
      <c r="C34" t="s">
        <v>122</v>
      </c>
      <c r="E34">
        <v>100</v>
      </c>
      <c r="F34">
        <v>100</v>
      </c>
      <c r="G34">
        <v>100</v>
      </c>
      <c r="H34">
        <v>0</v>
      </c>
      <c r="I34">
        <v>0</v>
      </c>
      <c r="J34">
        <v>34.369999999999997</v>
      </c>
      <c r="K34" s="2">
        <f t="shared" si="0"/>
        <v>36.56</v>
      </c>
    </row>
    <row r="35" spans="1:11" x14ac:dyDescent="0.35">
      <c r="A35" t="s">
        <v>123</v>
      </c>
      <c r="B35" t="s">
        <v>123</v>
      </c>
      <c r="C35" t="s">
        <v>124</v>
      </c>
      <c r="E35">
        <v>70</v>
      </c>
      <c r="F35">
        <v>70</v>
      </c>
      <c r="G35">
        <v>70</v>
      </c>
      <c r="H35">
        <v>0</v>
      </c>
      <c r="I35">
        <v>0</v>
      </c>
      <c r="J35">
        <v>34.299999999999997</v>
      </c>
      <c r="K35" s="2">
        <f t="shared" si="0"/>
        <v>25.59</v>
      </c>
    </row>
    <row r="36" spans="1:11" x14ac:dyDescent="0.35">
      <c r="A36" t="s">
        <v>126</v>
      </c>
      <c r="B36" t="s">
        <v>126</v>
      </c>
      <c r="C36" t="s">
        <v>127</v>
      </c>
      <c r="E36">
        <v>300</v>
      </c>
      <c r="F36">
        <v>300</v>
      </c>
      <c r="G36">
        <v>300</v>
      </c>
      <c r="H36">
        <v>0</v>
      </c>
      <c r="I36">
        <v>0</v>
      </c>
      <c r="J36">
        <v>147</v>
      </c>
      <c r="K36" s="2">
        <f t="shared" si="0"/>
        <v>109.68</v>
      </c>
    </row>
    <row r="37" spans="1:11" x14ac:dyDescent="0.35">
      <c r="A37" t="s">
        <v>129</v>
      </c>
      <c r="B37" t="s">
        <v>129</v>
      </c>
      <c r="C37" t="s">
        <v>130</v>
      </c>
      <c r="E37">
        <v>168</v>
      </c>
      <c r="F37">
        <v>168</v>
      </c>
      <c r="G37">
        <v>168</v>
      </c>
      <c r="H37">
        <v>0</v>
      </c>
      <c r="I37">
        <v>0</v>
      </c>
      <c r="J37">
        <v>82.32</v>
      </c>
      <c r="K37" s="2">
        <f t="shared" si="0"/>
        <v>61.42</v>
      </c>
    </row>
    <row r="38" spans="1:11" x14ac:dyDescent="0.35">
      <c r="A38" t="s">
        <v>132</v>
      </c>
      <c r="B38" t="s">
        <v>132</v>
      </c>
      <c r="C38" t="s">
        <v>133</v>
      </c>
      <c r="E38">
        <v>155</v>
      </c>
      <c r="F38">
        <v>155</v>
      </c>
      <c r="G38">
        <v>155</v>
      </c>
      <c r="H38">
        <v>0</v>
      </c>
      <c r="I38">
        <v>0</v>
      </c>
      <c r="J38">
        <v>66.150000000000006</v>
      </c>
      <c r="K38" s="2">
        <f t="shared" si="0"/>
        <v>56.67</v>
      </c>
    </row>
    <row r="39" spans="1:11" x14ac:dyDescent="0.35">
      <c r="A39" t="s">
        <v>135</v>
      </c>
      <c r="B39" t="s">
        <v>135</v>
      </c>
      <c r="C39" t="s">
        <v>136</v>
      </c>
      <c r="E39">
        <v>900</v>
      </c>
      <c r="F39">
        <v>900</v>
      </c>
      <c r="G39">
        <v>900</v>
      </c>
      <c r="H39">
        <v>0</v>
      </c>
      <c r="I39">
        <v>0</v>
      </c>
      <c r="J39">
        <v>418.46</v>
      </c>
      <c r="K39" s="2">
        <f t="shared" si="0"/>
        <v>329.04</v>
      </c>
    </row>
    <row r="40" spans="1:11" x14ac:dyDescent="0.35">
      <c r="A40" t="s">
        <v>138</v>
      </c>
      <c r="B40">
        <v>7503040161326</v>
      </c>
      <c r="C40" t="s">
        <v>139</v>
      </c>
      <c r="E40">
        <v>250</v>
      </c>
      <c r="F40">
        <v>250</v>
      </c>
      <c r="G40">
        <v>250</v>
      </c>
      <c r="H40">
        <v>0</v>
      </c>
      <c r="I40">
        <v>0</v>
      </c>
      <c r="J40">
        <v>112.7</v>
      </c>
      <c r="K40" s="2">
        <f t="shared" si="0"/>
        <v>91.4</v>
      </c>
    </row>
    <row r="41" spans="1:11" x14ac:dyDescent="0.35">
      <c r="A41" t="s">
        <v>141</v>
      </c>
      <c r="B41">
        <v>7503040568033</v>
      </c>
      <c r="C41" t="s">
        <v>142</v>
      </c>
      <c r="E41">
        <v>1520</v>
      </c>
      <c r="F41">
        <v>1520</v>
      </c>
      <c r="G41">
        <v>1520</v>
      </c>
      <c r="H41">
        <v>0</v>
      </c>
      <c r="I41">
        <v>0</v>
      </c>
      <c r="J41">
        <v>716.38</v>
      </c>
      <c r="K41" s="2">
        <f t="shared" si="0"/>
        <v>555.71</v>
      </c>
    </row>
    <row r="42" spans="1:11" x14ac:dyDescent="0.35">
      <c r="A42" t="s">
        <v>144</v>
      </c>
      <c r="B42">
        <v>7503040161302</v>
      </c>
      <c r="C42" t="s">
        <v>145</v>
      </c>
      <c r="E42">
        <v>140</v>
      </c>
      <c r="F42">
        <v>140</v>
      </c>
      <c r="G42">
        <v>140</v>
      </c>
      <c r="H42">
        <v>0</v>
      </c>
      <c r="I42">
        <v>0</v>
      </c>
      <c r="J42">
        <v>57.82</v>
      </c>
      <c r="K42" s="2">
        <f t="shared" si="0"/>
        <v>51.18</v>
      </c>
    </row>
    <row r="43" spans="1:11" x14ac:dyDescent="0.35">
      <c r="A43" t="s">
        <v>147</v>
      </c>
      <c r="B43" t="s">
        <v>147</v>
      </c>
      <c r="C43" t="s">
        <v>148</v>
      </c>
      <c r="E43">
        <v>725</v>
      </c>
      <c r="F43">
        <v>725</v>
      </c>
      <c r="G43">
        <v>725</v>
      </c>
      <c r="H43">
        <v>0</v>
      </c>
      <c r="I43">
        <v>0</v>
      </c>
      <c r="J43">
        <v>318.01</v>
      </c>
      <c r="K43" s="2">
        <f t="shared" si="0"/>
        <v>265.06</v>
      </c>
    </row>
    <row r="44" spans="1:11" s="1" customFormat="1" x14ac:dyDescent="0.35">
      <c r="A44" s="1" t="s">
        <v>395</v>
      </c>
      <c r="B44" s="1">
        <v>7503040161364</v>
      </c>
      <c r="C44" s="1" t="s">
        <v>396</v>
      </c>
      <c r="E44" s="1">
        <v>125</v>
      </c>
      <c r="F44" s="1">
        <v>125</v>
      </c>
      <c r="G44" s="1">
        <v>125</v>
      </c>
      <c r="H44" s="1">
        <v>0</v>
      </c>
      <c r="I44" s="1">
        <v>0</v>
      </c>
      <c r="K44" s="96">
        <f>ROUND((E44-(E44*0.6344)),2)</f>
        <v>45.7</v>
      </c>
    </row>
    <row r="45" spans="1:11" x14ac:dyDescent="0.35">
      <c r="A45" t="s">
        <v>150</v>
      </c>
      <c r="B45">
        <v>7503040161364</v>
      </c>
      <c r="C45" t="s">
        <v>151</v>
      </c>
      <c r="E45">
        <v>145</v>
      </c>
      <c r="F45">
        <v>145</v>
      </c>
      <c r="G45">
        <v>145</v>
      </c>
      <c r="H45">
        <v>0</v>
      </c>
      <c r="I45">
        <v>0</v>
      </c>
      <c r="J45">
        <v>61.74</v>
      </c>
      <c r="K45" s="2">
        <f t="shared" si="0"/>
        <v>53.01</v>
      </c>
    </row>
    <row r="46" spans="1:11" x14ac:dyDescent="0.35">
      <c r="A46" t="s">
        <v>153</v>
      </c>
      <c r="B46" t="s">
        <v>153</v>
      </c>
      <c r="C46" t="s">
        <v>154</v>
      </c>
      <c r="E46">
        <v>150</v>
      </c>
      <c r="F46">
        <v>150</v>
      </c>
      <c r="G46">
        <v>150</v>
      </c>
      <c r="H46">
        <v>0</v>
      </c>
      <c r="I46">
        <v>0</v>
      </c>
      <c r="J46">
        <v>64.19</v>
      </c>
      <c r="K46" s="2">
        <f t="shared" si="0"/>
        <v>54.84</v>
      </c>
    </row>
    <row r="47" spans="1:11" x14ac:dyDescent="0.35">
      <c r="A47" t="s">
        <v>156</v>
      </c>
      <c r="B47">
        <v>7503040161388</v>
      </c>
      <c r="C47" t="s">
        <v>157</v>
      </c>
      <c r="E47">
        <v>155</v>
      </c>
      <c r="F47">
        <v>155</v>
      </c>
      <c r="G47">
        <v>155</v>
      </c>
      <c r="H47">
        <v>0</v>
      </c>
      <c r="I47">
        <v>0</v>
      </c>
      <c r="J47">
        <v>69.09</v>
      </c>
      <c r="K47" s="2">
        <f t="shared" si="0"/>
        <v>56.67</v>
      </c>
    </row>
    <row r="48" spans="1:11" x14ac:dyDescent="0.35">
      <c r="A48" t="s">
        <v>159</v>
      </c>
      <c r="B48" t="s">
        <v>159</v>
      </c>
      <c r="C48" t="s">
        <v>160</v>
      </c>
      <c r="E48">
        <v>150</v>
      </c>
      <c r="F48">
        <v>150</v>
      </c>
      <c r="G48">
        <v>150</v>
      </c>
      <c r="H48">
        <v>0</v>
      </c>
      <c r="I48">
        <v>0</v>
      </c>
      <c r="J48">
        <v>70.56</v>
      </c>
      <c r="K48" s="2">
        <f t="shared" si="0"/>
        <v>54.84</v>
      </c>
    </row>
    <row r="49" spans="1:11" x14ac:dyDescent="0.35">
      <c r="A49" t="s">
        <v>162</v>
      </c>
      <c r="B49">
        <v>7503040161333</v>
      </c>
      <c r="C49" t="s">
        <v>163</v>
      </c>
      <c r="E49">
        <v>125</v>
      </c>
      <c r="F49">
        <v>125</v>
      </c>
      <c r="G49">
        <v>125</v>
      </c>
      <c r="H49">
        <v>0</v>
      </c>
      <c r="I49">
        <v>0</v>
      </c>
      <c r="J49">
        <v>58.8</v>
      </c>
      <c r="K49" s="2">
        <f t="shared" si="0"/>
        <v>45.7</v>
      </c>
    </row>
    <row r="50" spans="1:11" x14ac:dyDescent="0.35">
      <c r="A50" t="s">
        <v>165</v>
      </c>
      <c r="B50" t="s">
        <v>165</v>
      </c>
      <c r="C50" t="s">
        <v>166</v>
      </c>
      <c r="E50">
        <v>295</v>
      </c>
      <c r="F50">
        <v>295</v>
      </c>
      <c r="G50">
        <v>295</v>
      </c>
      <c r="H50">
        <v>0</v>
      </c>
      <c r="I50">
        <v>0</v>
      </c>
      <c r="J50">
        <v>141.12</v>
      </c>
      <c r="K50" s="2">
        <f t="shared" si="0"/>
        <v>107.85</v>
      </c>
    </row>
    <row r="51" spans="1:11" x14ac:dyDescent="0.35">
      <c r="A51" t="s">
        <v>168</v>
      </c>
      <c r="B51">
        <v>7503040161012</v>
      </c>
      <c r="C51" t="s">
        <v>169</v>
      </c>
      <c r="E51">
        <v>135</v>
      </c>
      <c r="F51">
        <v>135</v>
      </c>
      <c r="G51">
        <v>135</v>
      </c>
      <c r="H51">
        <v>0</v>
      </c>
      <c r="I51">
        <v>0</v>
      </c>
      <c r="J51">
        <v>63.7</v>
      </c>
      <c r="K51" s="2">
        <f t="shared" si="0"/>
        <v>49.36</v>
      </c>
    </row>
    <row r="52" spans="1:11" x14ac:dyDescent="0.35">
      <c r="A52" t="s">
        <v>171</v>
      </c>
      <c r="B52" t="s">
        <v>171</v>
      </c>
      <c r="C52" t="s">
        <v>172</v>
      </c>
      <c r="E52">
        <v>105</v>
      </c>
      <c r="F52">
        <v>105</v>
      </c>
      <c r="G52">
        <v>105</v>
      </c>
      <c r="H52">
        <v>0</v>
      </c>
      <c r="I52">
        <v>0</v>
      </c>
      <c r="J52">
        <v>41.65</v>
      </c>
      <c r="K52" s="2">
        <f t="shared" si="0"/>
        <v>38.39</v>
      </c>
    </row>
    <row r="53" spans="1:11" x14ac:dyDescent="0.35">
      <c r="A53" t="s">
        <v>174</v>
      </c>
      <c r="B53" t="s">
        <v>174</v>
      </c>
      <c r="C53" t="s">
        <v>175</v>
      </c>
      <c r="E53">
        <v>120</v>
      </c>
      <c r="F53">
        <v>120</v>
      </c>
      <c r="G53">
        <v>120</v>
      </c>
      <c r="H53">
        <v>0</v>
      </c>
      <c r="I53">
        <v>0</v>
      </c>
      <c r="J53">
        <v>53.9</v>
      </c>
      <c r="K53" s="2">
        <f t="shared" si="0"/>
        <v>43.87</v>
      </c>
    </row>
    <row r="54" spans="1:11" x14ac:dyDescent="0.35">
      <c r="A54" t="s">
        <v>177</v>
      </c>
      <c r="B54" t="s">
        <v>177</v>
      </c>
      <c r="C54" t="s">
        <v>178</v>
      </c>
      <c r="E54">
        <v>150</v>
      </c>
      <c r="F54">
        <v>150</v>
      </c>
      <c r="G54">
        <v>150</v>
      </c>
      <c r="H54">
        <v>0</v>
      </c>
      <c r="I54">
        <v>0</v>
      </c>
      <c r="J54">
        <v>68.599999999999994</v>
      </c>
      <c r="K54" s="2">
        <f t="shared" si="0"/>
        <v>54.84</v>
      </c>
    </row>
    <row r="55" spans="1:11" x14ac:dyDescent="0.35">
      <c r="A55" t="s">
        <v>180</v>
      </c>
      <c r="B55" t="s">
        <v>180</v>
      </c>
      <c r="C55" t="s">
        <v>181</v>
      </c>
      <c r="E55">
        <v>165</v>
      </c>
      <c r="F55">
        <v>165</v>
      </c>
      <c r="G55">
        <v>165</v>
      </c>
      <c r="H55">
        <v>0</v>
      </c>
      <c r="I55">
        <v>0</v>
      </c>
      <c r="J55">
        <v>70.56</v>
      </c>
      <c r="K55" s="2">
        <f t="shared" si="0"/>
        <v>60.32</v>
      </c>
    </row>
    <row r="56" spans="1:11" x14ac:dyDescent="0.35">
      <c r="A56" t="s">
        <v>183</v>
      </c>
      <c r="B56" t="s">
        <v>183</v>
      </c>
      <c r="C56" t="s">
        <v>184</v>
      </c>
      <c r="E56">
        <v>125</v>
      </c>
      <c r="F56">
        <v>125</v>
      </c>
      <c r="G56">
        <v>125</v>
      </c>
      <c r="H56">
        <v>0</v>
      </c>
      <c r="I56">
        <v>0</v>
      </c>
      <c r="J56">
        <v>45.08</v>
      </c>
      <c r="K56" s="2">
        <f t="shared" si="0"/>
        <v>45.7</v>
      </c>
    </row>
    <row r="57" spans="1:11" x14ac:dyDescent="0.35">
      <c r="A57" t="s">
        <v>186</v>
      </c>
      <c r="B57">
        <v>7503040161548</v>
      </c>
      <c r="C57" t="s">
        <v>187</v>
      </c>
      <c r="E57">
        <v>195</v>
      </c>
      <c r="F57">
        <v>195</v>
      </c>
      <c r="G57">
        <v>195</v>
      </c>
      <c r="H57">
        <v>0</v>
      </c>
      <c r="I57">
        <v>0</v>
      </c>
      <c r="J57">
        <v>95.55</v>
      </c>
      <c r="K57" s="2">
        <f t="shared" si="0"/>
        <v>71.290000000000006</v>
      </c>
    </row>
    <row r="58" spans="1:11" x14ac:dyDescent="0.35">
      <c r="A58" t="s">
        <v>189</v>
      </c>
      <c r="B58">
        <v>7503040161555</v>
      </c>
      <c r="C58" t="s">
        <v>190</v>
      </c>
      <c r="E58">
        <v>225</v>
      </c>
      <c r="F58">
        <v>225</v>
      </c>
      <c r="G58">
        <v>225</v>
      </c>
      <c r="H58">
        <v>0</v>
      </c>
      <c r="I58">
        <v>0</v>
      </c>
      <c r="J58">
        <v>110.25</v>
      </c>
      <c r="K58" s="2">
        <f t="shared" si="0"/>
        <v>82.26</v>
      </c>
    </row>
    <row r="59" spans="1:11" x14ac:dyDescent="0.35">
      <c r="A59" t="s">
        <v>192</v>
      </c>
      <c r="B59" t="s">
        <v>192</v>
      </c>
      <c r="C59" t="s">
        <v>193</v>
      </c>
      <c r="E59">
        <v>265</v>
      </c>
      <c r="F59">
        <v>265</v>
      </c>
      <c r="G59">
        <v>265</v>
      </c>
      <c r="H59">
        <v>0</v>
      </c>
      <c r="I59">
        <v>0</v>
      </c>
      <c r="J59">
        <v>129.85</v>
      </c>
      <c r="K59" s="2">
        <f t="shared" si="0"/>
        <v>96.88</v>
      </c>
    </row>
    <row r="60" spans="1:11" x14ac:dyDescent="0.35">
      <c r="A60" t="s">
        <v>195</v>
      </c>
      <c r="B60" t="s">
        <v>195</v>
      </c>
      <c r="C60" t="s">
        <v>196</v>
      </c>
      <c r="E60">
        <v>200</v>
      </c>
      <c r="F60">
        <v>200</v>
      </c>
      <c r="G60">
        <v>200</v>
      </c>
      <c r="H60">
        <v>0</v>
      </c>
      <c r="I60">
        <v>0</v>
      </c>
      <c r="J60">
        <v>73.5</v>
      </c>
      <c r="K60" s="2">
        <f t="shared" si="0"/>
        <v>73.12</v>
      </c>
    </row>
    <row r="61" spans="1:11" x14ac:dyDescent="0.35">
      <c r="A61" t="s">
        <v>198</v>
      </c>
      <c r="B61" t="s">
        <v>198</v>
      </c>
      <c r="C61" t="s">
        <v>199</v>
      </c>
      <c r="E61">
        <v>195</v>
      </c>
      <c r="F61">
        <v>195</v>
      </c>
      <c r="G61">
        <v>195</v>
      </c>
      <c r="H61">
        <v>0</v>
      </c>
      <c r="I61">
        <v>0</v>
      </c>
      <c r="J61">
        <v>75.459999999999994</v>
      </c>
      <c r="K61" s="2">
        <f t="shared" si="0"/>
        <v>71.290000000000006</v>
      </c>
    </row>
    <row r="62" spans="1:11" x14ac:dyDescent="0.35">
      <c r="A62" t="s">
        <v>201</v>
      </c>
      <c r="B62" t="s">
        <v>201</v>
      </c>
      <c r="C62" t="s">
        <v>202</v>
      </c>
      <c r="E62">
        <v>145</v>
      </c>
      <c r="F62">
        <v>145</v>
      </c>
      <c r="G62">
        <v>145</v>
      </c>
      <c r="H62">
        <v>0</v>
      </c>
      <c r="I62">
        <v>0</v>
      </c>
      <c r="J62">
        <v>67.62</v>
      </c>
      <c r="K62" s="2">
        <f t="shared" si="0"/>
        <v>53.01</v>
      </c>
    </row>
    <row r="63" spans="1:11" x14ac:dyDescent="0.35">
      <c r="A63" t="s">
        <v>204</v>
      </c>
      <c r="B63" t="s">
        <v>204</v>
      </c>
      <c r="C63" t="s">
        <v>205</v>
      </c>
      <c r="E63">
        <v>125</v>
      </c>
      <c r="F63">
        <v>125</v>
      </c>
      <c r="G63">
        <v>125</v>
      </c>
      <c r="H63">
        <v>0</v>
      </c>
      <c r="I63">
        <v>0</v>
      </c>
      <c r="J63">
        <v>53.41</v>
      </c>
      <c r="K63" s="2">
        <f t="shared" si="0"/>
        <v>45.7</v>
      </c>
    </row>
    <row r="64" spans="1:11" x14ac:dyDescent="0.35">
      <c r="A64" t="s">
        <v>207</v>
      </c>
      <c r="B64">
        <v>7503040161470</v>
      </c>
      <c r="C64" t="s">
        <v>208</v>
      </c>
      <c r="E64">
        <v>190</v>
      </c>
      <c r="F64">
        <v>190</v>
      </c>
      <c r="G64">
        <v>190</v>
      </c>
      <c r="H64">
        <v>0</v>
      </c>
      <c r="I64">
        <v>0</v>
      </c>
      <c r="J64">
        <v>80.849999999999994</v>
      </c>
      <c r="K64" s="2">
        <f t="shared" si="0"/>
        <v>69.459999999999994</v>
      </c>
    </row>
    <row r="65" spans="1:11" x14ac:dyDescent="0.35">
      <c r="A65" t="s">
        <v>210</v>
      </c>
      <c r="B65">
        <v>7503040161463</v>
      </c>
      <c r="C65" t="s">
        <v>211</v>
      </c>
      <c r="E65">
        <v>250</v>
      </c>
      <c r="F65">
        <v>250</v>
      </c>
      <c r="G65">
        <v>250</v>
      </c>
      <c r="H65">
        <v>0</v>
      </c>
      <c r="I65">
        <v>0</v>
      </c>
      <c r="J65">
        <v>112.7</v>
      </c>
      <c r="K65" s="2">
        <f t="shared" si="0"/>
        <v>91.4</v>
      </c>
    </row>
    <row r="66" spans="1:11" x14ac:dyDescent="0.35">
      <c r="A66" t="s">
        <v>213</v>
      </c>
      <c r="B66">
        <v>7503040161456</v>
      </c>
      <c r="C66" t="s">
        <v>214</v>
      </c>
      <c r="E66">
        <v>235</v>
      </c>
      <c r="F66">
        <v>235</v>
      </c>
      <c r="G66">
        <v>235</v>
      </c>
      <c r="H66">
        <v>0</v>
      </c>
      <c r="I66">
        <v>0</v>
      </c>
      <c r="J66">
        <v>94.57</v>
      </c>
      <c r="K66" s="2">
        <f t="shared" si="0"/>
        <v>85.92</v>
      </c>
    </row>
    <row r="67" spans="1:11" x14ac:dyDescent="0.35">
      <c r="A67" t="s">
        <v>216</v>
      </c>
      <c r="B67">
        <v>7503040568071</v>
      </c>
      <c r="C67" t="s">
        <v>217</v>
      </c>
      <c r="E67">
        <v>450</v>
      </c>
      <c r="F67">
        <v>450</v>
      </c>
      <c r="G67">
        <v>450</v>
      </c>
      <c r="H67">
        <v>0</v>
      </c>
      <c r="I67">
        <v>0</v>
      </c>
      <c r="J67">
        <v>164.53</v>
      </c>
      <c r="K67" s="2">
        <f t="shared" si="0"/>
        <v>164.52</v>
      </c>
    </row>
    <row r="68" spans="1:11" x14ac:dyDescent="0.35">
      <c r="A68" t="s">
        <v>218</v>
      </c>
      <c r="B68">
        <v>7503040568088</v>
      </c>
      <c r="C68" t="s">
        <v>219</v>
      </c>
      <c r="E68">
        <v>650</v>
      </c>
      <c r="F68">
        <v>650</v>
      </c>
      <c r="G68">
        <v>650</v>
      </c>
      <c r="H68">
        <v>0</v>
      </c>
      <c r="I68">
        <v>0</v>
      </c>
      <c r="J68">
        <v>237.65</v>
      </c>
      <c r="K68" s="2">
        <f t="shared" ref="K68:K111" si="1">ROUND((E68-(E68*0.6344)),2)</f>
        <v>237.64</v>
      </c>
    </row>
    <row r="69" spans="1:11" x14ac:dyDescent="0.35">
      <c r="A69" t="s">
        <v>221</v>
      </c>
      <c r="B69" t="s">
        <v>221</v>
      </c>
      <c r="C69" t="s">
        <v>222</v>
      </c>
      <c r="E69">
        <v>160</v>
      </c>
      <c r="F69">
        <v>160</v>
      </c>
      <c r="G69">
        <v>160</v>
      </c>
      <c r="H69">
        <v>0</v>
      </c>
      <c r="I69">
        <v>0</v>
      </c>
      <c r="J69">
        <v>65.17</v>
      </c>
      <c r="K69" s="2">
        <f t="shared" si="1"/>
        <v>58.5</v>
      </c>
    </row>
    <row r="70" spans="1:11" x14ac:dyDescent="0.35">
      <c r="A70" t="s">
        <v>224</v>
      </c>
      <c r="B70">
        <v>7503040161449</v>
      </c>
      <c r="C70" t="s">
        <v>225</v>
      </c>
      <c r="E70">
        <v>115</v>
      </c>
      <c r="F70">
        <v>115</v>
      </c>
      <c r="G70">
        <v>115</v>
      </c>
      <c r="H70">
        <v>0</v>
      </c>
      <c r="I70">
        <v>0</v>
      </c>
      <c r="J70">
        <v>38.390599999999999</v>
      </c>
      <c r="K70" s="2">
        <f t="shared" si="1"/>
        <v>42.04</v>
      </c>
    </row>
    <row r="71" spans="1:11" x14ac:dyDescent="0.35">
      <c r="A71" t="s">
        <v>227</v>
      </c>
      <c r="B71" t="s">
        <v>227</v>
      </c>
      <c r="C71" t="s">
        <v>228</v>
      </c>
      <c r="E71">
        <v>80</v>
      </c>
      <c r="F71">
        <v>80</v>
      </c>
      <c r="G71">
        <v>80</v>
      </c>
      <c r="H71">
        <v>0</v>
      </c>
      <c r="I71">
        <v>0</v>
      </c>
      <c r="J71">
        <v>33.32</v>
      </c>
      <c r="K71" s="2">
        <f t="shared" si="1"/>
        <v>29.25</v>
      </c>
    </row>
    <row r="72" spans="1:11" x14ac:dyDescent="0.35">
      <c r="A72" t="s">
        <v>230</v>
      </c>
      <c r="B72" t="s">
        <v>230</v>
      </c>
      <c r="C72" t="s">
        <v>231</v>
      </c>
      <c r="E72">
        <v>180</v>
      </c>
      <c r="F72">
        <v>180</v>
      </c>
      <c r="G72">
        <v>180</v>
      </c>
      <c r="H72">
        <v>0</v>
      </c>
      <c r="I72">
        <v>0</v>
      </c>
      <c r="J72">
        <v>83.3</v>
      </c>
      <c r="K72" s="2">
        <f t="shared" si="1"/>
        <v>65.81</v>
      </c>
    </row>
    <row r="73" spans="1:11" x14ac:dyDescent="0.35">
      <c r="A73" t="s">
        <v>233</v>
      </c>
      <c r="B73">
        <v>7503040161869</v>
      </c>
      <c r="C73" t="s">
        <v>234</v>
      </c>
      <c r="E73">
        <v>110</v>
      </c>
      <c r="F73">
        <v>110</v>
      </c>
      <c r="G73">
        <v>110</v>
      </c>
      <c r="H73">
        <v>0</v>
      </c>
      <c r="I73">
        <v>0</v>
      </c>
      <c r="J73">
        <v>45.08</v>
      </c>
      <c r="K73" s="2">
        <f t="shared" si="1"/>
        <v>40.22</v>
      </c>
    </row>
    <row r="74" spans="1:11" x14ac:dyDescent="0.35">
      <c r="A74" t="s">
        <v>236</v>
      </c>
      <c r="B74" t="s">
        <v>237</v>
      </c>
      <c r="C74" t="s">
        <v>238</v>
      </c>
      <c r="E74">
        <v>220</v>
      </c>
      <c r="F74">
        <v>220</v>
      </c>
      <c r="G74">
        <v>220</v>
      </c>
      <c r="H74">
        <v>0</v>
      </c>
      <c r="I74">
        <v>0</v>
      </c>
      <c r="J74">
        <v>88.2</v>
      </c>
      <c r="K74" s="2">
        <f t="shared" si="1"/>
        <v>80.430000000000007</v>
      </c>
    </row>
    <row r="75" spans="1:11" x14ac:dyDescent="0.35">
      <c r="A75" t="s">
        <v>240</v>
      </c>
      <c r="B75" t="s">
        <v>241</v>
      </c>
      <c r="C75" t="s">
        <v>242</v>
      </c>
      <c r="E75">
        <v>250</v>
      </c>
      <c r="F75">
        <v>250</v>
      </c>
      <c r="G75">
        <v>250</v>
      </c>
      <c r="H75">
        <v>0</v>
      </c>
      <c r="I75">
        <v>0</v>
      </c>
      <c r="J75">
        <v>102.9</v>
      </c>
      <c r="K75" s="2">
        <f t="shared" si="1"/>
        <v>91.4</v>
      </c>
    </row>
    <row r="76" spans="1:11" x14ac:dyDescent="0.35">
      <c r="A76" t="s">
        <v>244</v>
      </c>
      <c r="B76" t="s">
        <v>245</v>
      </c>
      <c r="C76" t="s">
        <v>246</v>
      </c>
      <c r="E76">
        <v>300</v>
      </c>
      <c r="F76">
        <v>300</v>
      </c>
      <c r="G76">
        <v>300</v>
      </c>
      <c r="H76">
        <v>0</v>
      </c>
      <c r="I76">
        <v>0</v>
      </c>
      <c r="J76">
        <v>117.6</v>
      </c>
      <c r="K76" s="2">
        <f t="shared" si="1"/>
        <v>109.68</v>
      </c>
    </row>
    <row r="77" spans="1:11" x14ac:dyDescent="0.35">
      <c r="A77" t="s">
        <v>248</v>
      </c>
      <c r="B77">
        <v>7503040161609</v>
      </c>
      <c r="C77" t="s">
        <v>249</v>
      </c>
      <c r="E77">
        <v>160</v>
      </c>
      <c r="F77">
        <v>160</v>
      </c>
      <c r="G77">
        <v>160</v>
      </c>
      <c r="H77">
        <v>0</v>
      </c>
      <c r="I77">
        <v>0</v>
      </c>
      <c r="J77">
        <v>45.08</v>
      </c>
      <c r="K77" s="2">
        <f t="shared" si="1"/>
        <v>58.5</v>
      </c>
    </row>
    <row r="78" spans="1:11" x14ac:dyDescent="0.35">
      <c r="A78" t="s">
        <v>251</v>
      </c>
      <c r="B78" t="s">
        <v>251</v>
      </c>
      <c r="C78" t="s">
        <v>252</v>
      </c>
      <c r="E78">
        <v>150</v>
      </c>
      <c r="F78">
        <v>150</v>
      </c>
      <c r="G78">
        <v>150</v>
      </c>
      <c r="H78">
        <v>0</v>
      </c>
      <c r="I78">
        <v>0</v>
      </c>
      <c r="J78">
        <v>61.25</v>
      </c>
      <c r="K78" s="2">
        <f t="shared" si="1"/>
        <v>54.84</v>
      </c>
    </row>
    <row r="79" spans="1:11" x14ac:dyDescent="0.35">
      <c r="A79" t="s">
        <v>254</v>
      </c>
      <c r="B79">
        <v>7503040161739</v>
      </c>
      <c r="C79" t="s">
        <v>255</v>
      </c>
      <c r="E79">
        <v>120</v>
      </c>
      <c r="F79">
        <v>120</v>
      </c>
      <c r="G79">
        <v>120</v>
      </c>
      <c r="H79">
        <v>0</v>
      </c>
      <c r="I79">
        <v>0</v>
      </c>
      <c r="J79">
        <v>58.8</v>
      </c>
      <c r="K79" s="2">
        <f t="shared" si="1"/>
        <v>43.87</v>
      </c>
    </row>
    <row r="80" spans="1:11" x14ac:dyDescent="0.35">
      <c r="A80" t="s">
        <v>257</v>
      </c>
      <c r="B80" t="s">
        <v>257</v>
      </c>
      <c r="C80" t="s">
        <v>258</v>
      </c>
      <c r="E80">
        <v>310</v>
      </c>
      <c r="F80">
        <v>310</v>
      </c>
      <c r="G80">
        <v>310</v>
      </c>
      <c r="H80">
        <v>0</v>
      </c>
      <c r="I80">
        <v>0</v>
      </c>
      <c r="J80">
        <v>128.87</v>
      </c>
      <c r="K80" s="2">
        <f t="shared" si="1"/>
        <v>113.34</v>
      </c>
    </row>
    <row r="81" spans="1:11" x14ac:dyDescent="0.35">
      <c r="A81" t="s">
        <v>260</v>
      </c>
      <c r="B81">
        <v>7503040161791</v>
      </c>
      <c r="C81" t="s">
        <v>261</v>
      </c>
      <c r="E81">
        <v>160</v>
      </c>
      <c r="F81">
        <v>160</v>
      </c>
      <c r="G81">
        <v>160</v>
      </c>
      <c r="H81">
        <v>0</v>
      </c>
      <c r="I81">
        <v>0</v>
      </c>
      <c r="J81">
        <v>66.150000000000006</v>
      </c>
      <c r="K81" s="2">
        <f t="shared" si="1"/>
        <v>58.5</v>
      </c>
    </row>
    <row r="82" spans="1:11" x14ac:dyDescent="0.35">
      <c r="A82" t="s">
        <v>263</v>
      </c>
      <c r="B82">
        <v>7503040568040</v>
      </c>
      <c r="C82" t="s">
        <v>264</v>
      </c>
      <c r="E82">
        <v>450</v>
      </c>
      <c r="F82">
        <v>450</v>
      </c>
      <c r="G82">
        <v>450</v>
      </c>
      <c r="H82">
        <v>0</v>
      </c>
      <c r="I82">
        <v>0</v>
      </c>
      <c r="J82">
        <v>220.5</v>
      </c>
      <c r="K82" s="2">
        <f t="shared" si="1"/>
        <v>164.52</v>
      </c>
    </row>
    <row r="83" spans="1:11" x14ac:dyDescent="0.35">
      <c r="A83" t="s">
        <v>266</v>
      </c>
      <c r="B83">
        <v>7503040568057</v>
      </c>
      <c r="C83" t="s">
        <v>267</v>
      </c>
      <c r="E83">
        <v>690</v>
      </c>
      <c r="F83">
        <v>690</v>
      </c>
      <c r="G83">
        <v>690</v>
      </c>
      <c r="H83">
        <v>0</v>
      </c>
      <c r="I83">
        <v>0</v>
      </c>
      <c r="J83">
        <v>338.1</v>
      </c>
      <c r="K83" s="2">
        <f t="shared" si="1"/>
        <v>252.26</v>
      </c>
    </row>
    <row r="84" spans="1:11" x14ac:dyDescent="0.35">
      <c r="A84" t="s">
        <v>269</v>
      </c>
      <c r="B84">
        <v>7503040568064</v>
      </c>
      <c r="C84" t="s">
        <v>270</v>
      </c>
      <c r="E84">
        <v>290</v>
      </c>
      <c r="F84">
        <v>290</v>
      </c>
      <c r="G84">
        <v>290</v>
      </c>
      <c r="H84">
        <v>0</v>
      </c>
      <c r="I84">
        <v>0</v>
      </c>
      <c r="J84">
        <v>142.1</v>
      </c>
      <c r="K84" s="2">
        <f t="shared" si="1"/>
        <v>106.02</v>
      </c>
    </row>
    <row r="85" spans="1:11" x14ac:dyDescent="0.35">
      <c r="A85" t="s">
        <v>272</v>
      </c>
      <c r="B85" t="s">
        <v>272</v>
      </c>
      <c r="C85" t="s">
        <v>273</v>
      </c>
      <c r="E85">
        <v>200</v>
      </c>
      <c r="F85">
        <v>200</v>
      </c>
      <c r="G85">
        <v>200</v>
      </c>
      <c r="H85">
        <v>0</v>
      </c>
      <c r="I85">
        <v>0</v>
      </c>
      <c r="J85">
        <v>74.48</v>
      </c>
      <c r="K85" s="2">
        <f t="shared" si="1"/>
        <v>73.12</v>
      </c>
    </row>
    <row r="86" spans="1:11" x14ac:dyDescent="0.35">
      <c r="A86" t="s">
        <v>275</v>
      </c>
      <c r="B86">
        <v>7503040161586</v>
      </c>
      <c r="C86" t="s">
        <v>276</v>
      </c>
      <c r="E86">
        <v>140</v>
      </c>
      <c r="F86">
        <v>140</v>
      </c>
      <c r="G86">
        <v>140</v>
      </c>
      <c r="H86">
        <v>0</v>
      </c>
      <c r="I86">
        <v>0</v>
      </c>
      <c r="J86">
        <v>53.9</v>
      </c>
      <c r="K86" s="2">
        <f t="shared" si="1"/>
        <v>51.18</v>
      </c>
    </row>
    <row r="87" spans="1:11" x14ac:dyDescent="0.35">
      <c r="A87" t="s">
        <v>278</v>
      </c>
      <c r="B87">
        <v>7503040161579</v>
      </c>
      <c r="C87" t="s">
        <v>279</v>
      </c>
      <c r="E87">
        <v>190</v>
      </c>
      <c r="F87">
        <v>190</v>
      </c>
      <c r="G87">
        <v>190</v>
      </c>
      <c r="H87">
        <v>0</v>
      </c>
      <c r="I87">
        <v>0</v>
      </c>
      <c r="J87">
        <v>71.05</v>
      </c>
      <c r="K87" s="2">
        <f t="shared" si="1"/>
        <v>69.459999999999994</v>
      </c>
    </row>
    <row r="88" spans="1:11" x14ac:dyDescent="0.35">
      <c r="A88" t="s">
        <v>281</v>
      </c>
      <c r="B88">
        <v>7503040161999</v>
      </c>
      <c r="C88" t="s">
        <v>282</v>
      </c>
      <c r="E88">
        <v>260</v>
      </c>
      <c r="F88">
        <v>260</v>
      </c>
      <c r="G88">
        <v>260</v>
      </c>
      <c r="H88">
        <v>0</v>
      </c>
      <c r="I88">
        <v>0</v>
      </c>
      <c r="J88">
        <v>120.05</v>
      </c>
      <c r="K88" s="2">
        <f t="shared" si="1"/>
        <v>95.06</v>
      </c>
    </row>
    <row r="89" spans="1:11" x14ac:dyDescent="0.35">
      <c r="A89" t="s">
        <v>284</v>
      </c>
      <c r="B89" t="s">
        <v>284</v>
      </c>
      <c r="C89" t="s">
        <v>285</v>
      </c>
      <c r="E89">
        <v>380</v>
      </c>
      <c r="F89">
        <v>380</v>
      </c>
      <c r="G89">
        <v>380</v>
      </c>
      <c r="H89">
        <v>0</v>
      </c>
      <c r="I89">
        <v>0</v>
      </c>
      <c r="J89">
        <v>171.5</v>
      </c>
      <c r="K89" s="2">
        <f t="shared" si="1"/>
        <v>138.93</v>
      </c>
    </row>
    <row r="90" spans="1:11" x14ac:dyDescent="0.35">
      <c r="A90" t="s">
        <v>287</v>
      </c>
      <c r="B90" t="s">
        <v>287</v>
      </c>
      <c r="C90" t="s">
        <v>288</v>
      </c>
      <c r="E90">
        <v>220</v>
      </c>
      <c r="F90">
        <v>220</v>
      </c>
      <c r="G90">
        <v>220</v>
      </c>
      <c r="H90">
        <v>0</v>
      </c>
      <c r="I90">
        <v>0</v>
      </c>
      <c r="J90">
        <v>95.55</v>
      </c>
      <c r="K90" s="2">
        <f t="shared" si="1"/>
        <v>80.430000000000007</v>
      </c>
    </row>
    <row r="91" spans="1:11" x14ac:dyDescent="0.35">
      <c r="A91" t="s">
        <v>290</v>
      </c>
      <c r="B91" t="s">
        <v>290</v>
      </c>
      <c r="C91" t="s">
        <v>291</v>
      </c>
      <c r="E91">
        <v>110</v>
      </c>
      <c r="F91">
        <v>110</v>
      </c>
      <c r="G91">
        <v>110</v>
      </c>
      <c r="H91">
        <v>0</v>
      </c>
      <c r="I91">
        <v>0</v>
      </c>
      <c r="J91">
        <v>56.84</v>
      </c>
      <c r="K91" s="2">
        <f t="shared" si="1"/>
        <v>40.22</v>
      </c>
    </row>
    <row r="92" spans="1:11" x14ac:dyDescent="0.35">
      <c r="A92" t="s">
        <v>293</v>
      </c>
      <c r="C92" t="s">
        <v>294</v>
      </c>
      <c r="E92">
        <v>99</v>
      </c>
      <c r="F92">
        <v>99</v>
      </c>
      <c r="G92">
        <v>99</v>
      </c>
      <c r="H92">
        <v>0</v>
      </c>
      <c r="I92">
        <v>0</v>
      </c>
      <c r="J92">
        <v>48.51</v>
      </c>
      <c r="K92" s="2">
        <f t="shared" si="1"/>
        <v>36.19</v>
      </c>
    </row>
    <row r="93" spans="1:11" x14ac:dyDescent="0.35">
      <c r="A93" t="s">
        <v>296</v>
      </c>
      <c r="B93" t="s">
        <v>296</v>
      </c>
      <c r="C93" t="s">
        <v>297</v>
      </c>
      <c r="E93">
        <v>116</v>
      </c>
      <c r="F93">
        <v>116</v>
      </c>
      <c r="G93">
        <v>116</v>
      </c>
      <c r="H93">
        <v>0</v>
      </c>
      <c r="I93">
        <v>0</v>
      </c>
      <c r="J93">
        <v>56.84</v>
      </c>
      <c r="K93" s="2">
        <f t="shared" si="1"/>
        <v>42.41</v>
      </c>
    </row>
    <row r="94" spans="1:11" x14ac:dyDescent="0.35">
      <c r="A94" t="s">
        <v>299</v>
      </c>
      <c r="B94" t="s">
        <v>299</v>
      </c>
      <c r="C94" t="s">
        <v>300</v>
      </c>
      <c r="E94">
        <v>154</v>
      </c>
      <c r="F94">
        <v>154</v>
      </c>
      <c r="G94">
        <v>154</v>
      </c>
      <c r="H94">
        <v>0</v>
      </c>
      <c r="I94">
        <v>0</v>
      </c>
      <c r="J94">
        <v>75.459999999999994</v>
      </c>
      <c r="K94" s="2">
        <f t="shared" si="1"/>
        <v>56.3</v>
      </c>
    </row>
    <row r="95" spans="1:11" x14ac:dyDescent="0.35">
      <c r="A95" t="s">
        <v>302</v>
      </c>
      <c r="B95" t="s">
        <v>302</v>
      </c>
      <c r="C95" t="s">
        <v>303</v>
      </c>
      <c r="E95">
        <v>77</v>
      </c>
      <c r="F95">
        <v>77</v>
      </c>
      <c r="G95">
        <v>77</v>
      </c>
      <c r="H95">
        <v>0</v>
      </c>
      <c r="I95">
        <v>0</v>
      </c>
      <c r="J95">
        <v>37.729999999999997</v>
      </c>
      <c r="K95" s="2">
        <f t="shared" si="1"/>
        <v>28.15</v>
      </c>
    </row>
    <row r="96" spans="1:11" x14ac:dyDescent="0.35">
      <c r="A96" t="s">
        <v>305</v>
      </c>
      <c r="B96" t="s">
        <v>305</v>
      </c>
      <c r="C96" t="s">
        <v>306</v>
      </c>
      <c r="E96">
        <v>110</v>
      </c>
      <c r="F96">
        <v>110</v>
      </c>
      <c r="G96">
        <v>110</v>
      </c>
      <c r="H96">
        <v>0</v>
      </c>
      <c r="I96">
        <v>0</v>
      </c>
      <c r="J96">
        <v>53.9</v>
      </c>
      <c r="K96" s="2">
        <f t="shared" si="1"/>
        <v>40.22</v>
      </c>
    </row>
    <row r="97" spans="1:11" x14ac:dyDescent="0.35">
      <c r="A97" t="s">
        <v>308</v>
      </c>
      <c r="B97" t="s">
        <v>308</v>
      </c>
      <c r="C97" t="s">
        <v>309</v>
      </c>
      <c r="E97">
        <v>80</v>
      </c>
      <c r="F97">
        <v>80</v>
      </c>
      <c r="G97">
        <v>80</v>
      </c>
      <c r="H97">
        <v>0</v>
      </c>
      <c r="I97">
        <v>0</v>
      </c>
      <c r="J97">
        <v>33.81</v>
      </c>
      <c r="K97" s="2">
        <f t="shared" si="1"/>
        <v>29.25</v>
      </c>
    </row>
    <row r="98" spans="1:11" x14ac:dyDescent="0.35">
      <c r="A98" t="s">
        <v>311</v>
      </c>
      <c r="B98" t="s">
        <v>311</v>
      </c>
      <c r="C98" t="s">
        <v>312</v>
      </c>
      <c r="E98">
        <v>195</v>
      </c>
      <c r="F98">
        <v>195</v>
      </c>
      <c r="G98">
        <v>195</v>
      </c>
      <c r="H98">
        <v>0</v>
      </c>
      <c r="I98">
        <v>0</v>
      </c>
      <c r="J98">
        <v>92.61</v>
      </c>
      <c r="K98" s="2">
        <f t="shared" si="1"/>
        <v>71.290000000000006</v>
      </c>
    </row>
    <row r="99" spans="1:11" x14ac:dyDescent="0.35">
      <c r="A99" t="s">
        <v>314</v>
      </c>
      <c r="B99">
        <v>7503040161876</v>
      </c>
      <c r="C99" t="s">
        <v>315</v>
      </c>
      <c r="E99">
        <v>110</v>
      </c>
      <c r="F99">
        <v>110</v>
      </c>
      <c r="G99">
        <v>110</v>
      </c>
      <c r="H99">
        <v>0</v>
      </c>
      <c r="I99">
        <v>0</v>
      </c>
      <c r="J99">
        <v>43.61</v>
      </c>
      <c r="K99" s="2">
        <f t="shared" si="1"/>
        <v>40.22</v>
      </c>
    </row>
    <row r="100" spans="1:11" x14ac:dyDescent="0.35">
      <c r="A100" t="s">
        <v>317</v>
      </c>
      <c r="B100">
        <v>7503040161821</v>
      </c>
      <c r="C100" t="s">
        <v>318</v>
      </c>
      <c r="E100">
        <v>300</v>
      </c>
      <c r="F100">
        <v>300</v>
      </c>
      <c r="G100">
        <v>300</v>
      </c>
      <c r="H100">
        <v>0</v>
      </c>
      <c r="I100">
        <v>0</v>
      </c>
      <c r="J100">
        <v>132.30000000000001</v>
      </c>
      <c r="K100" s="2">
        <f t="shared" si="1"/>
        <v>109.68</v>
      </c>
    </row>
    <row r="101" spans="1:11" x14ac:dyDescent="0.35">
      <c r="A101" t="s">
        <v>320</v>
      </c>
      <c r="B101">
        <v>7503040161838</v>
      </c>
      <c r="C101" t="s">
        <v>321</v>
      </c>
      <c r="E101">
        <v>250</v>
      </c>
      <c r="F101">
        <v>250</v>
      </c>
      <c r="G101">
        <v>250</v>
      </c>
      <c r="H101">
        <v>0</v>
      </c>
      <c r="I101">
        <v>0</v>
      </c>
      <c r="J101">
        <v>107.8</v>
      </c>
      <c r="K101" s="2">
        <f t="shared" si="1"/>
        <v>91.4</v>
      </c>
    </row>
    <row r="102" spans="1:11" x14ac:dyDescent="0.35">
      <c r="A102" t="s">
        <v>323</v>
      </c>
      <c r="B102">
        <v>7503040161975</v>
      </c>
      <c r="C102" t="s">
        <v>324</v>
      </c>
      <c r="E102">
        <v>165</v>
      </c>
      <c r="F102">
        <v>165</v>
      </c>
      <c r="G102">
        <v>165</v>
      </c>
      <c r="H102">
        <v>0</v>
      </c>
      <c r="I102">
        <v>0</v>
      </c>
      <c r="J102">
        <v>73.5</v>
      </c>
      <c r="K102" s="2">
        <f t="shared" si="1"/>
        <v>60.32</v>
      </c>
    </row>
    <row r="103" spans="1:11" x14ac:dyDescent="0.35">
      <c r="A103" t="s">
        <v>326</v>
      </c>
      <c r="B103">
        <v>7503040161982</v>
      </c>
      <c r="C103" t="s">
        <v>327</v>
      </c>
      <c r="E103">
        <v>135</v>
      </c>
      <c r="F103">
        <v>135</v>
      </c>
      <c r="G103">
        <v>135</v>
      </c>
      <c r="H103">
        <v>0</v>
      </c>
      <c r="I103">
        <v>0</v>
      </c>
      <c r="J103">
        <v>62.23</v>
      </c>
      <c r="K103" s="2">
        <f t="shared" si="1"/>
        <v>49.36</v>
      </c>
    </row>
    <row r="104" spans="1:11" x14ac:dyDescent="0.35">
      <c r="A104" t="s">
        <v>329</v>
      </c>
      <c r="B104">
        <v>7503040161487</v>
      </c>
      <c r="C104" t="s">
        <v>330</v>
      </c>
      <c r="E104">
        <v>120</v>
      </c>
      <c r="F104">
        <v>120</v>
      </c>
      <c r="G104">
        <v>120</v>
      </c>
      <c r="H104">
        <v>0</v>
      </c>
      <c r="I104">
        <v>0</v>
      </c>
      <c r="J104">
        <v>51.45</v>
      </c>
      <c r="K104" s="2">
        <f t="shared" si="1"/>
        <v>43.87</v>
      </c>
    </row>
    <row r="105" spans="1:11" x14ac:dyDescent="0.35">
      <c r="A105" t="s">
        <v>332</v>
      </c>
      <c r="B105">
        <v>7503040161753</v>
      </c>
      <c r="C105" t="s">
        <v>333</v>
      </c>
      <c r="E105">
        <v>125</v>
      </c>
      <c r="F105">
        <v>125</v>
      </c>
      <c r="G105">
        <v>125</v>
      </c>
      <c r="H105">
        <v>0</v>
      </c>
      <c r="I105">
        <v>0</v>
      </c>
      <c r="J105">
        <v>53.9</v>
      </c>
      <c r="K105" s="2">
        <f t="shared" si="1"/>
        <v>45.7</v>
      </c>
    </row>
    <row r="106" spans="1:11" x14ac:dyDescent="0.35">
      <c r="A106" t="s">
        <v>335</v>
      </c>
      <c r="B106" t="s">
        <v>335</v>
      </c>
      <c r="C106" t="s">
        <v>336</v>
      </c>
      <c r="E106">
        <v>710</v>
      </c>
      <c r="F106">
        <v>710</v>
      </c>
      <c r="G106">
        <v>710</v>
      </c>
      <c r="H106">
        <v>0</v>
      </c>
      <c r="I106">
        <v>0</v>
      </c>
      <c r="J106">
        <v>333.2</v>
      </c>
      <c r="K106" s="2">
        <f t="shared" si="1"/>
        <v>259.58</v>
      </c>
    </row>
    <row r="107" spans="1:11" x14ac:dyDescent="0.35">
      <c r="A107" t="s">
        <v>338</v>
      </c>
      <c r="B107" t="s">
        <v>338</v>
      </c>
      <c r="C107" t="s">
        <v>339</v>
      </c>
      <c r="E107">
        <v>135</v>
      </c>
      <c r="F107">
        <v>135</v>
      </c>
      <c r="G107">
        <v>135</v>
      </c>
      <c r="H107">
        <v>0</v>
      </c>
      <c r="I107">
        <v>0</v>
      </c>
      <c r="J107">
        <v>62.72</v>
      </c>
      <c r="K107" s="2">
        <f t="shared" si="1"/>
        <v>49.36</v>
      </c>
    </row>
    <row r="108" spans="1:11" x14ac:dyDescent="0.35">
      <c r="A108" t="s">
        <v>341</v>
      </c>
      <c r="B108" t="s">
        <v>341</v>
      </c>
      <c r="C108" t="s">
        <v>342</v>
      </c>
      <c r="E108">
        <v>155</v>
      </c>
      <c r="F108">
        <v>155</v>
      </c>
      <c r="G108">
        <v>155</v>
      </c>
      <c r="H108">
        <v>0</v>
      </c>
      <c r="I108">
        <v>0</v>
      </c>
      <c r="J108">
        <v>67.62</v>
      </c>
      <c r="K108" s="2">
        <f t="shared" si="1"/>
        <v>56.67</v>
      </c>
    </row>
    <row r="109" spans="1:11" x14ac:dyDescent="0.35">
      <c r="A109" t="s">
        <v>344</v>
      </c>
      <c r="B109" t="s">
        <v>344</v>
      </c>
      <c r="C109" t="s">
        <v>345</v>
      </c>
      <c r="E109">
        <v>1250</v>
      </c>
      <c r="F109">
        <v>1250</v>
      </c>
      <c r="G109">
        <v>1250</v>
      </c>
      <c r="H109">
        <v>0</v>
      </c>
      <c r="I109">
        <v>0</v>
      </c>
      <c r="J109">
        <v>517.44000000000005</v>
      </c>
      <c r="K109" s="2">
        <f t="shared" si="1"/>
        <v>457</v>
      </c>
    </row>
    <row r="110" spans="1:11" x14ac:dyDescent="0.35">
      <c r="A110" t="s">
        <v>347</v>
      </c>
      <c r="B110" t="s">
        <v>347</v>
      </c>
      <c r="C110" t="s">
        <v>348</v>
      </c>
      <c r="E110">
        <v>160</v>
      </c>
      <c r="F110">
        <v>160</v>
      </c>
      <c r="G110">
        <v>160</v>
      </c>
      <c r="H110">
        <v>0</v>
      </c>
      <c r="I110">
        <v>0</v>
      </c>
      <c r="J110">
        <v>73.5</v>
      </c>
      <c r="K110" s="2">
        <f t="shared" si="1"/>
        <v>58.5</v>
      </c>
    </row>
    <row r="111" spans="1:11" x14ac:dyDescent="0.35">
      <c r="A111" t="s">
        <v>350</v>
      </c>
      <c r="B111" t="s">
        <v>350</v>
      </c>
      <c r="C111" t="s">
        <v>351</v>
      </c>
      <c r="E111">
        <v>285</v>
      </c>
      <c r="F111">
        <v>285</v>
      </c>
      <c r="G111">
        <v>285</v>
      </c>
      <c r="H111">
        <v>0</v>
      </c>
      <c r="I111">
        <v>0</v>
      </c>
      <c r="J111">
        <v>120.05</v>
      </c>
      <c r="K111" s="2">
        <f t="shared" si="1"/>
        <v>104.2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6918C-030B-4459-9515-A09FFFE8950B}">
  <dimension ref="A1:Z22"/>
  <sheetViews>
    <sheetView zoomScale="50" zoomScaleNormal="50" workbookViewId="0">
      <selection activeCell="H8" sqref="H8"/>
    </sheetView>
  </sheetViews>
  <sheetFormatPr baseColWidth="10" defaultColWidth="11.453125" defaultRowHeight="14.5" x14ac:dyDescent="0.35"/>
  <cols>
    <col min="1" max="1" width="5.6328125" style="5" customWidth="1"/>
    <col min="2" max="2" width="26.453125" style="6" customWidth="1"/>
    <col min="3" max="4" width="8.453125" style="6" hidden="1" customWidth="1"/>
    <col min="5" max="5" width="7.08984375" style="6" hidden="1" customWidth="1"/>
    <col min="6" max="6" width="14.81640625" style="6" hidden="1" customWidth="1"/>
    <col min="7" max="7" width="4.81640625" style="6" hidden="1" customWidth="1"/>
    <col min="8" max="8" width="11.36328125" style="7" customWidth="1"/>
    <col min="9" max="9" width="12.54296875" style="7" customWidth="1"/>
    <col min="10" max="10" width="14.36328125" style="7" customWidth="1"/>
    <col min="11" max="11" width="6.36328125" style="7" customWidth="1"/>
    <col min="12" max="12" width="7" style="7" customWidth="1"/>
    <col min="13" max="13" width="10.26953125" style="7" bestFit="1" customWidth="1"/>
    <col min="14" max="14" width="13.36328125" style="7" bestFit="1" customWidth="1"/>
    <col min="15" max="15" width="17.1796875" style="7" bestFit="1" customWidth="1"/>
    <col min="16" max="16" width="27.7265625" style="7" bestFit="1" customWidth="1"/>
    <col min="17" max="17" width="12.90625" style="7" bestFit="1" customWidth="1"/>
    <col min="18" max="18" width="20.81640625" style="7" customWidth="1"/>
    <col min="19" max="19" width="12.453125" style="7" bestFit="1" customWidth="1"/>
    <col min="20" max="20" width="20.26953125" style="7" bestFit="1" customWidth="1"/>
    <col min="21" max="21" width="20.81640625" style="7" bestFit="1" customWidth="1"/>
    <col min="22" max="22" width="12.81640625" style="7" bestFit="1" customWidth="1"/>
    <col min="23" max="23" width="20.36328125" style="7" bestFit="1" customWidth="1"/>
    <col min="24" max="24" width="21.1796875" style="7" bestFit="1" customWidth="1"/>
    <col min="25" max="26" width="15.54296875" style="7" bestFit="1" customWidth="1"/>
    <col min="27" max="16384" width="11.453125" style="7"/>
  </cols>
  <sheetData>
    <row r="1" spans="1:26" x14ac:dyDescent="0.35">
      <c r="I1" s="67"/>
      <c r="J1" s="67"/>
      <c r="K1" s="67"/>
      <c r="L1" s="67"/>
    </row>
    <row r="2" spans="1:26" x14ac:dyDescent="0.35">
      <c r="I2" s="67"/>
      <c r="J2" s="67"/>
      <c r="K2" s="67"/>
      <c r="L2" s="67"/>
    </row>
    <row r="3" spans="1:26" ht="15" customHeight="1" x14ac:dyDescent="0.35">
      <c r="A3" s="68" t="s">
        <v>353</v>
      </c>
      <c r="B3" s="69"/>
      <c r="C3" s="70">
        <f ca="1">TODAY()</f>
        <v>46062</v>
      </c>
      <c r="D3" s="69"/>
      <c r="E3" s="8"/>
      <c r="F3" s="8"/>
      <c r="G3" s="8"/>
      <c r="H3" s="71">
        <f ca="1">TODAY()</f>
        <v>46062</v>
      </c>
      <c r="I3" s="72"/>
      <c r="J3" s="73" t="s">
        <v>354</v>
      </c>
      <c r="K3" s="75"/>
      <c r="L3" s="76"/>
    </row>
    <row r="4" spans="1:26" ht="20.25" customHeight="1" x14ac:dyDescent="0.35">
      <c r="A4" s="79" t="s">
        <v>355</v>
      </c>
      <c r="B4" s="79"/>
      <c r="C4" s="9"/>
      <c r="D4" s="9"/>
      <c r="E4" s="9"/>
      <c r="F4" s="9"/>
      <c r="G4" s="9"/>
      <c r="H4" s="80" t="s">
        <v>356</v>
      </c>
      <c r="I4" s="80"/>
      <c r="J4" s="74"/>
      <c r="K4" s="77"/>
      <c r="L4" s="78"/>
    </row>
    <row r="5" spans="1:26" ht="29" customHeight="1" x14ac:dyDescent="0.35">
      <c r="A5" s="85"/>
      <c r="B5" s="85"/>
      <c r="C5" s="11"/>
      <c r="D5" s="11"/>
      <c r="E5" s="11"/>
      <c r="F5" s="11"/>
      <c r="G5" s="11"/>
      <c r="H5" s="86" t="s">
        <v>357</v>
      </c>
      <c r="I5" s="87"/>
      <c r="J5" s="10" t="s">
        <v>358</v>
      </c>
      <c r="K5" s="10" t="s">
        <v>359</v>
      </c>
      <c r="L5" s="12" t="s">
        <v>360</v>
      </c>
    </row>
    <row r="6" spans="1:26" ht="17.5" customHeight="1" x14ac:dyDescent="0.45">
      <c r="A6" s="13"/>
      <c r="B6" s="14"/>
      <c r="C6" s="15"/>
      <c r="D6" s="15"/>
      <c r="E6" s="15"/>
      <c r="F6" s="16"/>
      <c r="G6" s="16"/>
      <c r="H6" s="88"/>
      <c r="I6" s="89"/>
      <c r="J6" s="51">
        <v>0.35</v>
      </c>
      <c r="K6" s="51">
        <v>0.6</v>
      </c>
      <c r="L6" s="52">
        <v>0.1</v>
      </c>
    </row>
    <row r="7" spans="1:26" ht="41.5" customHeight="1" x14ac:dyDescent="0.35">
      <c r="A7" s="90" t="s">
        <v>2</v>
      </c>
      <c r="B7" s="91"/>
      <c r="C7" s="17" t="s">
        <v>361</v>
      </c>
      <c r="D7" s="17" t="s">
        <v>362</v>
      </c>
      <c r="E7" s="17" t="s">
        <v>363</v>
      </c>
      <c r="F7" s="17" t="s">
        <v>364</v>
      </c>
      <c r="G7" s="17" t="s">
        <v>365</v>
      </c>
      <c r="H7" s="18" t="s">
        <v>366</v>
      </c>
      <c r="I7" s="19" t="s">
        <v>367</v>
      </c>
      <c r="J7" s="20" t="s">
        <v>363</v>
      </c>
      <c r="K7" s="20" t="s">
        <v>368</v>
      </c>
      <c r="L7" s="21" t="s">
        <v>369</v>
      </c>
      <c r="M7" s="48">
        <v>0.35</v>
      </c>
      <c r="N7" s="45" t="s">
        <v>376</v>
      </c>
      <c r="O7" s="49" t="s">
        <v>377</v>
      </c>
      <c r="P7" s="45" t="s">
        <v>378</v>
      </c>
      <c r="Q7" s="49" t="s">
        <v>379</v>
      </c>
      <c r="R7" s="46" t="s">
        <v>381</v>
      </c>
      <c r="S7" s="46"/>
      <c r="T7" s="50" t="s">
        <v>382</v>
      </c>
      <c r="U7" s="64" t="s">
        <v>381</v>
      </c>
      <c r="V7" s="45"/>
      <c r="W7" s="46"/>
      <c r="X7" s="46"/>
      <c r="Y7" s="50"/>
      <c r="Z7" s="46"/>
    </row>
    <row r="8" spans="1:26" ht="17" x14ac:dyDescent="0.4">
      <c r="A8" s="22" t="s">
        <v>28</v>
      </c>
      <c r="B8" s="23" t="s">
        <v>370</v>
      </c>
      <c r="C8" s="24">
        <f t="shared" ref="C8:C9" si="0">H8</f>
        <v>5</v>
      </c>
      <c r="D8" s="24">
        <f t="shared" ref="D8:D9" si="1">K8</f>
        <v>3</v>
      </c>
      <c r="E8" s="24">
        <f t="shared" ref="E8:E9" si="2">C8+D8</f>
        <v>8</v>
      </c>
      <c r="F8" s="24"/>
      <c r="G8" s="24"/>
      <c r="H8" s="25">
        <v>5</v>
      </c>
      <c r="I8" s="4">
        <v>98</v>
      </c>
      <c r="J8" s="26">
        <f>H8*I8</f>
        <v>490</v>
      </c>
      <c r="K8" s="27">
        <f>H8*$K$6</f>
        <v>3</v>
      </c>
      <c r="L8" s="28">
        <f t="shared" ref="L8" si="3">H8+K8</f>
        <v>8</v>
      </c>
      <c r="M8" s="40">
        <f>J8-(J8*J6)</f>
        <v>318.5</v>
      </c>
      <c r="N8" s="41">
        <f>M8-(M8*0.1)</f>
        <v>286.64999999999998</v>
      </c>
      <c r="O8" s="44">
        <f>N8/L8</f>
        <v>35.831249999999997</v>
      </c>
      <c r="P8" s="42">
        <f>100-(O8*100/I8)</f>
        <v>63.437500000000007</v>
      </c>
      <c r="Q8" s="43">
        <f>I8/2</f>
        <v>49</v>
      </c>
      <c r="R8" s="42">
        <f>100-(O8*100/Q8)</f>
        <v>26.875000000000014</v>
      </c>
      <c r="S8" s="47" t="s">
        <v>380</v>
      </c>
      <c r="T8" s="7">
        <f>Q8-(Q8*0.1)</f>
        <v>44.1</v>
      </c>
      <c r="U8" s="66">
        <f>100-(O8*100/T8)</f>
        <v>18.750000000000014</v>
      </c>
      <c r="W8" s="42"/>
      <c r="X8" s="47"/>
      <c r="Z8" s="42"/>
    </row>
    <row r="9" spans="1:26" ht="17" x14ac:dyDescent="0.4">
      <c r="A9" s="22" t="s">
        <v>22</v>
      </c>
      <c r="B9" s="23" t="s">
        <v>371</v>
      </c>
      <c r="C9" s="24">
        <f t="shared" si="0"/>
        <v>5</v>
      </c>
      <c r="D9" s="24">
        <f t="shared" si="1"/>
        <v>3</v>
      </c>
      <c r="E9" s="24">
        <f t="shared" si="2"/>
        <v>8</v>
      </c>
      <c r="F9" s="24"/>
      <c r="G9" s="24"/>
      <c r="H9" s="25">
        <v>5</v>
      </c>
      <c r="I9">
        <v>142</v>
      </c>
      <c r="J9" s="26">
        <f>H9*I9</f>
        <v>710</v>
      </c>
      <c r="K9" s="27">
        <f>H9*$K$6</f>
        <v>3</v>
      </c>
      <c r="L9" s="28">
        <f>H9+K9</f>
        <v>8</v>
      </c>
      <c r="M9" s="40">
        <f>J9-(J9*J6)</f>
        <v>461.5</v>
      </c>
      <c r="N9" s="41">
        <f>M9-(M9*0.1)</f>
        <v>415.35</v>
      </c>
      <c r="O9" s="44">
        <f>N9/L9</f>
        <v>51.918750000000003</v>
      </c>
      <c r="P9" s="42">
        <f>100-(O9*100/I9)</f>
        <v>63.4375</v>
      </c>
      <c r="Q9" s="43">
        <f>I9/2</f>
        <v>71</v>
      </c>
      <c r="R9" s="42">
        <f>100-(O9*100/Q9)</f>
        <v>26.875</v>
      </c>
      <c r="S9" s="47" t="s">
        <v>380</v>
      </c>
      <c r="T9" s="7">
        <f>Q9-(Q9*0.1)</f>
        <v>63.9</v>
      </c>
      <c r="U9" s="66">
        <f>100-(O9*100/T9)</f>
        <v>18.75</v>
      </c>
      <c r="W9" s="42"/>
      <c r="X9" s="47"/>
      <c r="Z9" s="42"/>
    </row>
    <row r="10" spans="1:26" ht="18.5" x14ac:dyDescent="0.4">
      <c r="A10" s="30"/>
      <c r="B10" s="31"/>
      <c r="C10" s="31"/>
      <c r="D10" s="31"/>
      <c r="E10" s="31"/>
      <c r="F10" s="31"/>
      <c r="G10" s="31"/>
      <c r="H10" s="92" t="s">
        <v>372</v>
      </c>
      <c r="I10" s="93"/>
      <c r="J10" s="26">
        <f>SUM(J8:J9)</f>
        <v>1200</v>
      </c>
      <c r="K10" s="32"/>
      <c r="L10" s="33"/>
      <c r="R10" s="47"/>
      <c r="S10" s="47"/>
    </row>
    <row r="11" spans="1:26" ht="18.5" x14ac:dyDescent="0.4">
      <c r="A11" s="30"/>
      <c r="B11" s="31"/>
      <c r="C11" s="31"/>
      <c r="D11" s="31"/>
      <c r="E11" s="31"/>
      <c r="F11" s="31"/>
      <c r="G11" s="31"/>
      <c r="H11" s="84" t="s">
        <v>373</v>
      </c>
      <c r="I11" s="94"/>
      <c r="J11" s="39">
        <f>J10*J6</f>
        <v>420</v>
      </c>
      <c r="K11" s="32"/>
      <c r="L11" s="32"/>
    </row>
    <row r="12" spans="1:26" ht="17" x14ac:dyDescent="0.4">
      <c r="A12" s="34"/>
      <c r="B12" s="81" t="s">
        <v>374</v>
      </c>
      <c r="C12" s="81"/>
      <c r="D12" s="81"/>
      <c r="E12" s="81"/>
      <c r="F12" s="81"/>
      <c r="G12" s="81"/>
      <c r="H12" s="81"/>
      <c r="I12" s="95"/>
      <c r="J12" s="26">
        <f>J10-J11</f>
        <v>780</v>
      </c>
      <c r="K12" s="29"/>
    </row>
    <row r="13" spans="1:26" ht="17" x14ac:dyDescent="0.4">
      <c r="H13" s="81" t="s">
        <v>360</v>
      </c>
      <c r="I13" s="81"/>
      <c r="J13" s="26">
        <f>J12*L6</f>
        <v>78</v>
      </c>
      <c r="K13" s="35"/>
      <c r="L13" s="36"/>
      <c r="S13" s="7" t="s">
        <v>391</v>
      </c>
      <c r="W13" s="45"/>
    </row>
    <row r="14" spans="1:26" ht="18.5" x14ac:dyDescent="0.45">
      <c r="H14" s="82" t="s">
        <v>375</v>
      </c>
      <c r="I14" s="83"/>
      <c r="J14" s="38">
        <f>J12-J13</f>
        <v>702</v>
      </c>
      <c r="K14" s="29"/>
      <c r="M14" s="43" t="s">
        <v>393</v>
      </c>
      <c r="N14" s="49" t="s">
        <v>394</v>
      </c>
      <c r="O14" s="57" t="s">
        <v>384</v>
      </c>
      <c r="P14" s="57" t="s">
        <v>383</v>
      </c>
      <c r="Q14" s="58" t="s">
        <v>385</v>
      </c>
      <c r="R14" s="59" t="s">
        <v>390</v>
      </c>
      <c r="S14" s="61" t="s">
        <v>386</v>
      </c>
      <c r="T14" s="62" t="s">
        <v>387</v>
      </c>
      <c r="U14" s="46" t="s">
        <v>389</v>
      </c>
      <c r="V14" s="50" t="s">
        <v>382</v>
      </c>
      <c r="W14" s="64" t="s">
        <v>392</v>
      </c>
      <c r="X14" s="65"/>
    </row>
    <row r="15" spans="1:26" ht="17.5" x14ac:dyDescent="0.35">
      <c r="H15" s="37"/>
      <c r="I15" s="37"/>
      <c r="M15" s="44">
        <v>35.831249999999997</v>
      </c>
      <c r="N15" s="54">
        <f>+M15*Q15</f>
        <v>71.662499999999994</v>
      </c>
      <c r="O15" s="55">
        <v>1</v>
      </c>
      <c r="P15" s="55">
        <f>+O15*1</f>
        <v>1</v>
      </c>
      <c r="Q15" s="56">
        <f>O15+P15</f>
        <v>2</v>
      </c>
      <c r="R15" s="60">
        <v>98</v>
      </c>
      <c r="S15" s="45">
        <f>+R15*O15</f>
        <v>98</v>
      </c>
      <c r="T15" s="53">
        <f>+S15/Q15</f>
        <v>49</v>
      </c>
      <c r="U15" s="63">
        <f>100-(T15*100/R15)</f>
        <v>50</v>
      </c>
      <c r="V15" s="7">
        <f>S15-(S15*0.1)</f>
        <v>88.2</v>
      </c>
      <c r="W15" s="66">
        <f>100-(N15*100/V15)</f>
        <v>18.750000000000014</v>
      </c>
      <c r="X15" s="64" t="s">
        <v>381</v>
      </c>
    </row>
    <row r="16" spans="1:26" ht="18" x14ac:dyDescent="0.35">
      <c r="H16" s="84"/>
      <c r="I16" s="84"/>
      <c r="M16" s="44">
        <v>35.831249999999997</v>
      </c>
      <c r="N16" s="54">
        <f>+M16*Q16</f>
        <v>107.49374999999999</v>
      </c>
      <c r="O16" s="55">
        <v>2</v>
      </c>
      <c r="P16" s="55">
        <f>+O16*0.5</f>
        <v>1</v>
      </c>
      <c r="Q16" s="56">
        <f>O16+P16</f>
        <v>3</v>
      </c>
      <c r="R16" s="60">
        <v>98</v>
      </c>
      <c r="S16" s="45">
        <f>+R16*O16</f>
        <v>196</v>
      </c>
      <c r="T16" s="53">
        <f>+S16/Q16</f>
        <v>65.333333333333329</v>
      </c>
      <c r="U16" s="63">
        <f>100-(T16*100/R16)</f>
        <v>33.333333333333343</v>
      </c>
      <c r="V16" s="7">
        <f>S16-(S16*0.1)</f>
        <v>176.4</v>
      </c>
      <c r="W16" s="66">
        <f>100-(N16*100/V16)</f>
        <v>39.0625</v>
      </c>
      <c r="X16" s="64" t="s">
        <v>388</v>
      </c>
    </row>
    <row r="17" spans="13:24" x14ac:dyDescent="0.35">
      <c r="M17" s="44">
        <v>35.831249999999997</v>
      </c>
      <c r="N17" s="54">
        <f>+M17*Q17</f>
        <v>143.32499999999999</v>
      </c>
      <c r="O17" s="55">
        <v>3</v>
      </c>
      <c r="P17" s="55">
        <v>1</v>
      </c>
      <c r="Q17" s="56">
        <f>O17+P17</f>
        <v>4</v>
      </c>
      <c r="R17" s="60">
        <v>98</v>
      </c>
      <c r="S17" s="45">
        <f>+R17*O17</f>
        <v>294</v>
      </c>
      <c r="T17" s="53">
        <f>+S17/Q17</f>
        <v>73.5</v>
      </c>
      <c r="U17" s="63">
        <f>100-(T17*100/R17)</f>
        <v>25</v>
      </c>
      <c r="V17" s="7">
        <f>S17-(S17*0.1)</f>
        <v>264.60000000000002</v>
      </c>
      <c r="W17" s="66">
        <f>100-(N17*100/V17)</f>
        <v>45.833333333333343</v>
      </c>
      <c r="X17" s="64" t="s">
        <v>381</v>
      </c>
    </row>
    <row r="18" spans="13:24" x14ac:dyDescent="0.35">
      <c r="M18" s="44">
        <v>35.831249999999997</v>
      </c>
      <c r="N18" s="54">
        <f>+M18*Q18</f>
        <v>179.15625</v>
      </c>
      <c r="O18" s="55">
        <v>4</v>
      </c>
      <c r="P18" s="55">
        <v>1</v>
      </c>
      <c r="Q18" s="56">
        <f>O18+P18</f>
        <v>5</v>
      </c>
      <c r="R18" s="60">
        <v>98</v>
      </c>
      <c r="S18" s="45">
        <f>+R18*O18</f>
        <v>392</v>
      </c>
      <c r="T18" s="53">
        <f>+S18/Q18</f>
        <v>78.400000000000006</v>
      </c>
      <c r="U18" s="63">
        <f>100-(T18*100/R18)</f>
        <v>19.999999999999986</v>
      </c>
      <c r="V18" s="7">
        <f>S18-(S18*0.1)</f>
        <v>352.8</v>
      </c>
      <c r="W18" s="66">
        <f>100-(N18*100/V18)</f>
        <v>49.21875</v>
      </c>
      <c r="X18" s="64" t="s">
        <v>388</v>
      </c>
    </row>
    <row r="19" spans="13:24" x14ac:dyDescent="0.35">
      <c r="M19" s="44">
        <v>35.831249999999997</v>
      </c>
      <c r="N19" s="54">
        <f>+M19*Q19</f>
        <v>214.98749999999998</v>
      </c>
      <c r="O19" s="55">
        <v>5</v>
      </c>
      <c r="P19" s="55">
        <v>1</v>
      </c>
      <c r="Q19" s="56">
        <f>O19+P19</f>
        <v>6</v>
      </c>
      <c r="R19" s="60">
        <v>98</v>
      </c>
      <c r="S19" s="45">
        <f>+R19*O19</f>
        <v>490</v>
      </c>
      <c r="T19" s="53">
        <f>+S19/Q19</f>
        <v>81.666666666666671</v>
      </c>
      <c r="U19" s="63">
        <f>100-(T19*100/R19)</f>
        <v>16.666666666666657</v>
      </c>
      <c r="V19" s="7">
        <f>S19-(S19*0.1)</f>
        <v>441</v>
      </c>
      <c r="W19" s="66">
        <f>100-(N19*100/V19)</f>
        <v>51.25</v>
      </c>
      <c r="X19" s="64" t="s">
        <v>388</v>
      </c>
    </row>
    <row r="20" spans="13:24" x14ac:dyDescent="0.35">
      <c r="W20" s="45"/>
    </row>
    <row r="21" spans="13:24" x14ac:dyDescent="0.35">
      <c r="W21" s="45"/>
    </row>
    <row r="22" spans="13:24" x14ac:dyDescent="0.35">
      <c r="W22" s="45"/>
    </row>
  </sheetData>
  <mergeCells count="17">
    <mergeCell ref="H13:I13"/>
    <mergeCell ref="H14:I14"/>
    <mergeCell ref="H16:I16"/>
    <mergeCell ref="A5:B5"/>
    <mergeCell ref="H5:I6"/>
    <mergeCell ref="A7:B7"/>
    <mergeCell ref="H10:I10"/>
    <mergeCell ref="H11:I11"/>
    <mergeCell ref="B12:I12"/>
    <mergeCell ref="I1:L2"/>
    <mergeCell ref="A3:B3"/>
    <mergeCell ref="C3:D3"/>
    <mergeCell ref="H3:I3"/>
    <mergeCell ref="J3:J4"/>
    <mergeCell ref="K3:L4"/>
    <mergeCell ref="A4:B4"/>
    <mergeCell ref="H4:I4"/>
  </mergeCells>
  <conditionalFormatting sqref="K8:L9">
    <cfRule type="cellIs" dxfId="0" priority="1" operator="lessThanOr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C6B4-20F8-4AA6-BFEA-4A0C30BEA101}">
  <dimension ref="A1:V111"/>
  <sheetViews>
    <sheetView tabSelected="1" topLeftCell="A25" zoomScale="50" zoomScaleNormal="50" workbookViewId="0">
      <selection activeCell="C44" sqref="C44"/>
    </sheetView>
  </sheetViews>
  <sheetFormatPr baseColWidth="10" defaultColWidth="8.7265625" defaultRowHeight="14.5" x14ac:dyDescent="0.35"/>
  <cols>
    <col min="1" max="1" width="9" style="1" bestFit="1" customWidth="1"/>
    <col min="2" max="2" width="13.7265625" bestFit="1" customWidth="1"/>
    <col min="3" max="3" width="36.6328125" bestFit="1" customWidth="1"/>
    <col min="4" max="4" width="15.1796875" bestFit="1" customWidth="1"/>
    <col min="5" max="5" width="11.1796875" bestFit="1" customWidth="1"/>
    <col min="6" max="7" width="14.90625" bestFit="1" customWidth="1"/>
    <col min="8" max="8" width="9.5429687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8.81640625" customWidth="1"/>
    <col min="16" max="16" width="9.81640625" bestFit="1" customWidth="1"/>
    <col min="17" max="17" width="7.08984375" bestFit="1" customWidth="1"/>
    <col min="18" max="18" width="12.6328125" bestFit="1" customWidth="1"/>
    <col min="19" max="19" width="34.5429687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5">
      <c r="A2" s="1" t="s">
        <v>22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26</v>
      </c>
      <c r="H2" t="s">
        <v>25</v>
      </c>
      <c r="J2">
        <v>142</v>
      </c>
      <c r="K2">
        <v>142</v>
      </c>
      <c r="L2">
        <v>142</v>
      </c>
      <c r="M2">
        <v>0</v>
      </c>
      <c r="N2">
        <v>0</v>
      </c>
      <c r="O2">
        <v>51.92</v>
      </c>
      <c r="P2">
        <v>0</v>
      </c>
      <c r="Q2">
        <v>1</v>
      </c>
      <c r="R2">
        <v>42121600</v>
      </c>
      <c r="S2" t="s">
        <v>27</v>
      </c>
      <c r="T2">
        <v>1</v>
      </c>
      <c r="U2">
        <v>20</v>
      </c>
      <c r="V2">
        <v>0</v>
      </c>
    </row>
    <row r="3" spans="1:22" x14ac:dyDescent="0.35">
      <c r="A3" s="1" t="s">
        <v>28</v>
      </c>
      <c r="B3" t="s">
        <v>28</v>
      </c>
      <c r="C3" t="s">
        <v>29</v>
      </c>
      <c r="D3" t="s">
        <v>24</v>
      </c>
      <c r="E3" t="s">
        <v>25</v>
      </c>
      <c r="F3" t="s">
        <v>26</v>
      </c>
      <c r="G3" t="s">
        <v>26</v>
      </c>
      <c r="H3" t="s">
        <v>25</v>
      </c>
      <c r="J3">
        <v>98</v>
      </c>
      <c r="K3">
        <v>98</v>
      </c>
      <c r="L3">
        <v>98</v>
      </c>
      <c r="M3">
        <v>0</v>
      </c>
      <c r="N3">
        <v>0</v>
      </c>
      <c r="O3">
        <v>35.83</v>
      </c>
      <c r="P3">
        <v>0</v>
      </c>
      <c r="Q3">
        <v>1</v>
      </c>
      <c r="R3">
        <v>42121600</v>
      </c>
      <c r="S3" t="s">
        <v>30</v>
      </c>
      <c r="T3">
        <v>1</v>
      </c>
      <c r="U3">
        <v>20</v>
      </c>
      <c r="V3">
        <v>0</v>
      </c>
    </row>
    <row r="4" spans="1:22" x14ac:dyDescent="0.35">
      <c r="A4" s="1" t="s">
        <v>31</v>
      </c>
      <c r="B4" t="s">
        <v>31</v>
      </c>
      <c r="C4" t="s">
        <v>32</v>
      </c>
      <c r="D4" t="s">
        <v>24</v>
      </c>
      <c r="E4" t="s">
        <v>25</v>
      </c>
      <c r="F4" t="s">
        <v>26</v>
      </c>
      <c r="G4" t="s">
        <v>26</v>
      </c>
      <c r="H4" t="s">
        <v>25</v>
      </c>
      <c r="J4">
        <v>148</v>
      </c>
      <c r="K4">
        <v>148</v>
      </c>
      <c r="L4">
        <v>148</v>
      </c>
      <c r="M4">
        <v>0</v>
      </c>
      <c r="N4">
        <v>0</v>
      </c>
      <c r="O4">
        <v>54.11</v>
      </c>
      <c r="P4">
        <v>0</v>
      </c>
      <c r="Q4">
        <v>1</v>
      </c>
      <c r="R4">
        <v>42121600</v>
      </c>
      <c r="S4" t="s">
        <v>33</v>
      </c>
      <c r="T4">
        <v>1</v>
      </c>
      <c r="U4">
        <v>30</v>
      </c>
      <c r="V4">
        <v>0</v>
      </c>
    </row>
    <row r="5" spans="1:22" x14ac:dyDescent="0.35">
      <c r="A5" s="1" t="s">
        <v>34</v>
      </c>
      <c r="B5" t="s">
        <v>34</v>
      </c>
      <c r="C5" t="s">
        <v>35</v>
      </c>
      <c r="D5" t="s">
        <v>24</v>
      </c>
      <c r="E5" t="s">
        <v>25</v>
      </c>
      <c r="F5" t="s">
        <v>26</v>
      </c>
      <c r="G5" t="s">
        <v>26</v>
      </c>
      <c r="H5" t="s">
        <v>25</v>
      </c>
      <c r="J5">
        <v>170</v>
      </c>
      <c r="K5">
        <v>170</v>
      </c>
      <c r="L5">
        <v>170</v>
      </c>
      <c r="M5">
        <v>0</v>
      </c>
      <c r="N5">
        <v>0</v>
      </c>
      <c r="O5">
        <v>62.15</v>
      </c>
      <c r="P5">
        <v>0</v>
      </c>
      <c r="Q5">
        <v>1</v>
      </c>
      <c r="R5">
        <v>42121600</v>
      </c>
      <c r="S5" t="s">
        <v>36</v>
      </c>
      <c r="T5">
        <v>1</v>
      </c>
      <c r="U5">
        <v>15</v>
      </c>
      <c r="V5">
        <v>0</v>
      </c>
    </row>
    <row r="6" spans="1:22" x14ac:dyDescent="0.35">
      <c r="A6" s="1" t="s">
        <v>37</v>
      </c>
      <c r="B6">
        <v>7503040161067</v>
      </c>
      <c r="C6" t="s">
        <v>38</v>
      </c>
      <c r="D6" t="s">
        <v>24</v>
      </c>
      <c r="E6" t="s">
        <v>25</v>
      </c>
      <c r="F6" t="s">
        <v>26</v>
      </c>
      <c r="G6" t="s">
        <v>26</v>
      </c>
      <c r="H6" t="s">
        <v>25</v>
      </c>
      <c r="J6">
        <v>300</v>
      </c>
      <c r="K6">
        <v>300</v>
      </c>
      <c r="L6">
        <v>300</v>
      </c>
      <c r="M6">
        <v>0</v>
      </c>
      <c r="N6">
        <v>0</v>
      </c>
      <c r="O6">
        <v>109.68</v>
      </c>
      <c r="P6">
        <v>0</v>
      </c>
      <c r="Q6">
        <v>1</v>
      </c>
      <c r="R6">
        <v>42121600</v>
      </c>
      <c r="S6" t="s">
        <v>39</v>
      </c>
      <c r="T6">
        <v>1</v>
      </c>
      <c r="U6">
        <v>25</v>
      </c>
      <c r="V6">
        <v>0</v>
      </c>
    </row>
    <row r="7" spans="1:22" x14ac:dyDescent="0.35">
      <c r="A7" s="1" t="s">
        <v>40</v>
      </c>
      <c r="B7" t="s">
        <v>40</v>
      </c>
      <c r="C7" t="s">
        <v>41</v>
      </c>
      <c r="D7" t="s">
        <v>24</v>
      </c>
      <c r="E7" t="s">
        <v>25</v>
      </c>
      <c r="F7" t="s">
        <v>26</v>
      </c>
      <c r="G7" t="s">
        <v>26</v>
      </c>
      <c r="H7" t="s">
        <v>25</v>
      </c>
      <c r="J7">
        <v>550</v>
      </c>
      <c r="K7">
        <v>550</v>
      </c>
      <c r="L7">
        <v>550</v>
      </c>
      <c r="M7">
        <v>0</v>
      </c>
      <c r="N7">
        <v>0</v>
      </c>
      <c r="O7">
        <v>201.08</v>
      </c>
      <c r="P7">
        <v>1</v>
      </c>
      <c r="Q7">
        <v>1</v>
      </c>
      <c r="R7">
        <v>42121600</v>
      </c>
      <c r="S7" t="s">
        <v>42</v>
      </c>
      <c r="T7">
        <v>1</v>
      </c>
      <c r="U7">
        <v>5</v>
      </c>
      <c r="V7">
        <v>0</v>
      </c>
    </row>
    <row r="8" spans="1:22" x14ac:dyDescent="0.35">
      <c r="A8" s="1" t="s">
        <v>43</v>
      </c>
      <c r="B8">
        <v>7503040161135</v>
      </c>
      <c r="C8" t="s">
        <v>44</v>
      </c>
      <c r="D8" t="s">
        <v>24</v>
      </c>
      <c r="E8" t="s">
        <v>25</v>
      </c>
      <c r="F8" t="s">
        <v>26</v>
      </c>
      <c r="G8" t="s">
        <v>26</v>
      </c>
      <c r="H8" t="s">
        <v>25</v>
      </c>
      <c r="J8">
        <v>165</v>
      </c>
      <c r="K8">
        <v>165</v>
      </c>
      <c r="L8">
        <v>165</v>
      </c>
      <c r="M8">
        <v>0</v>
      </c>
      <c r="N8">
        <v>0</v>
      </c>
      <c r="O8">
        <v>60.32</v>
      </c>
      <c r="P8">
        <v>0</v>
      </c>
      <c r="Q8">
        <v>1</v>
      </c>
      <c r="R8">
        <v>42121600</v>
      </c>
      <c r="S8" t="s">
        <v>45</v>
      </c>
      <c r="T8">
        <v>1</v>
      </c>
      <c r="U8">
        <v>90</v>
      </c>
      <c r="V8">
        <v>0</v>
      </c>
    </row>
    <row r="9" spans="1:22" x14ac:dyDescent="0.35">
      <c r="A9" s="1" t="s">
        <v>46</v>
      </c>
      <c r="B9">
        <v>7503040161142</v>
      </c>
      <c r="C9" t="s">
        <v>47</v>
      </c>
      <c r="D9" t="s">
        <v>24</v>
      </c>
      <c r="E9" t="s">
        <v>25</v>
      </c>
      <c r="F9" t="s">
        <v>26</v>
      </c>
      <c r="G9" t="s">
        <v>26</v>
      </c>
      <c r="H9" t="s">
        <v>25</v>
      </c>
      <c r="J9">
        <v>225</v>
      </c>
      <c r="K9">
        <v>225</v>
      </c>
      <c r="L9">
        <v>225</v>
      </c>
      <c r="M9">
        <v>0</v>
      </c>
      <c r="N9">
        <v>0</v>
      </c>
      <c r="O9">
        <v>82.26</v>
      </c>
      <c r="P9">
        <v>0</v>
      </c>
      <c r="Q9">
        <v>1</v>
      </c>
      <c r="R9">
        <v>42121600</v>
      </c>
      <c r="S9" t="s">
        <v>48</v>
      </c>
      <c r="T9">
        <v>1</v>
      </c>
      <c r="U9">
        <v>80</v>
      </c>
      <c r="V9">
        <v>0</v>
      </c>
    </row>
    <row r="10" spans="1:22" x14ac:dyDescent="0.35">
      <c r="A10" s="1" t="s">
        <v>49</v>
      </c>
      <c r="B10">
        <v>7503040161159</v>
      </c>
      <c r="C10" t="s">
        <v>50</v>
      </c>
      <c r="D10" t="s">
        <v>24</v>
      </c>
      <c r="E10" t="s">
        <v>25</v>
      </c>
      <c r="F10" t="s">
        <v>26</v>
      </c>
      <c r="G10" t="s">
        <v>26</v>
      </c>
      <c r="H10" t="s">
        <v>25</v>
      </c>
      <c r="J10">
        <v>270</v>
      </c>
      <c r="K10">
        <v>270</v>
      </c>
      <c r="L10">
        <v>270</v>
      </c>
      <c r="M10">
        <v>0</v>
      </c>
      <c r="N10">
        <v>0</v>
      </c>
      <c r="O10">
        <v>98.71</v>
      </c>
      <c r="P10">
        <v>0</v>
      </c>
      <c r="Q10">
        <v>1</v>
      </c>
      <c r="R10">
        <v>42121600</v>
      </c>
      <c r="S10" t="s">
        <v>51</v>
      </c>
      <c r="T10">
        <v>1</v>
      </c>
      <c r="U10">
        <v>80</v>
      </c>
      <c r="V10">
        <v>0</v>
      </c>
    </row>
    <row r="11" spans="1:22" x14ac:dyDescent="0.35">
      <c r="A11" s="1" t="s">
        <v>52</v>
      </c>
      <c r="B11">
        <v>7503040161081</v>
      </c>
      <c r="C11" t="s">
        <v>53</v>
      </c>
      <c r="D11" t="s">
        <v>24</v>
      </c>
      <c r="E11" t="s">
        <v>25</v>
      </c>
      <c r="F11" t="s">
        <v>26</v>
      </c>
      <c r="G11" t="s">
        <v>26</v>
      </c>
      <c r="H11" t="s">
        <v>25</v>
      </c>
      <c r="J11">
        <v>185</v>
      </c>
      <c r="K11">
        <v>185</v>
      </c>
      <c r="L11">
        <v>185</v>
      </c>
      <c r="M11">
        <v>0</v>
      </c>
      <c r="N11">
        <v>0</v>
      </c>
      <c r="O11">
        <v>67.64</v>
      </c>
      <c r="P11">
        <v>0</v>
      </c>
      <c r="Q11">
        <v>1</v>
      </c>
      <c r="R11">
        <v>42121600</v>
      </c>
      <c r="S11" t="s">
        <v>54</v>
      </c>
      <c r="T11">
        <v>1</v>
      </c>
      <c r="U11">
        <v>150</v>
      </c>
      <c r="V11">
        <v>0</v>
      </c>
    </row>
    <row r="12" spans="1:22" x14ac:dyDescent="0.35">
      <c r="A12" s="1" t="s">
        <v>55</v>
      </c>
      <c r="B12">
        <v>7503040161098</v>
      </c>
      <c r="C12" t="s">
        <v>56</v>
      </c>
      <c r="D12" t="s">
        <v>24</v>
      </c>
      <c r="E12" t="s">
        <v>25</v>
      </c>
      <c r="F12" t="s">
        <v>26</v>
      </c>
      <c r="G12" t="s">
        <v>26</v>
      </c>
      <c r="H12" t="s">
        <v>25</v>
      </c>
      <c r="J12">
        <v>235</v>
      </c>
      <c r="K12">
        <v>235</v>
      </c>
      <c r="L12">
        <v>235</v>
      </c>
      <c r="M12">
        <v>0</v>
      </c>
      <c r="N12">
        <v>0</v>
      </c>
      <c r="O12">
        <v>85.92</v>
      </c>
      <c r="P12">
        <v>0</v>
      </c>
      <c r="Q12">
        <v>1</v>
      </c>
      <c r="R12">
        <v>42121600</v>
      </c>
      <c r="S12" t="s">
        <v>57</v>
      </c>
      <c r="T12">
        <v>1</v>
      </c>
      <c r="U12">
        <v>130</v>
      </c>
      <c r="V12">
        <v>0</v>
      </c>
    </row>
    <row r="13" spans="1:22" x14ac:dyDescent="0.35">
      <c r="A13" s="1" t="s">
        <v>58</v>
      </c>
      <c r="B13">
        <v>7503040161104</v>
      </c>
      <c r="C13" t="s">
        <v>59</v>
      </c>
      <c r="D13" t="s">
        <v>24</v>
      </c>
      <c r="E13" t="s">
        <v>25</v>
      </c>
      <c r="F13" t="s">
        <v>26</v>
      </c>
      <c r="G13" t="s">
        <v>26</v>
      </c>
      <c r="H13" t="s">
        <v>25</v>
      </c>
      <c r="J13">
        <v>290</v>
      </c>
      <c r="K13">
        <v>290</v>
      </c>
      <c r="L13">
        <v>290</v>
      </c>
      <c r="M13">
        <v>0</v>
      </c>
      <c r="N13">
        <v>0</v>
      </c>
      <c r="O13">
        <v>106.02</v>
      </c>
      <c r="P13">
        <v>0</v>
      </c>
      <c r="Q13">
        <v>1</v>
      </c>
      <c r="R13">
        <v>42121600</v>
      </c>
      <c r="S13" t="s">
        <v>60</v>
      </c>
      <c r="T13">
        <v>1</v>
      </c>
      <c r="U13">
        <v>135</v>
      </c>
      <c r="V13">
        <v>0</v>
      </c>
    </row>
    <row r="14" spans="1:22" x14ac:dyDescent="0.35">
      <c r="A14" s="1" t="s">
        <v>61</v>
      </c>
      <c r="B14" t="s">
        <v>61</v>
      </c>
      <c r="C14" t="s">
        <v>62</v>
      </c>
      <c r="D14" t="s">
        <v>24</v>
      </c>
      <c r="E14" t="s">
        <v>25</v>
      </c>
      <c r="F14" t="s">
        <v>26</v>
      </c>
      <c r="G14" t="s">
        <v>26</v>
      </c>
      <c r="H14" t="s">
        <v>25</v>
      </c>
      <c r="J14">
        <v>135</v>
      </c>
      <c r="K14">
        <v>135</v>
      </c>
      <c r="L14">
        <v>135</v>
      </c>
      <c r="M14">
        <v>0</v>
      </c>
      <c r="N14">
        <v>0</v>
      </c>
      <c r="O14">
        <v>49.36</v>
      </c>
      <c r="P14">
        <v>0</v>
      </c>
      <c r="Q14">
        <v>1</v>
      </c>
      <c r="R14">
        <v>42121600</v>
      </c>
      <c r="S14" t="s">
        <v>63</v>
      </c>
      <c r="T14">
        <v>1</v>
      </c>
      <c r="U14">
        <v>100</v>
      </c>
      <c r="V14">
        <v>0</v>
      </c>
    </row>
    <row r="15" spans="1:22" x14ac:dyDescent="0.35">
      <c r="A15" s="1" t="s">
        <v>64</v>
      </c>
      <c r="B15" t="s">
        <v>64</v>
      </c>
      <c r="C15" t="s">
        <v>65</v>
      </c>
      <c r="D15" t="s">
        <v>24</v>
      </c>
      <c r="E15" t="s">
        <v>25</v>
      </c>
      <c r="F15" t="s">
        <v>26</v>
      </c>
      <c r="G15" t="s">
        <v>26</v>
      </c>
      <c r="H15" t="s">
        <v>25</v>
      </c>
      <c r="J15">
        <v>180</v>
      </c>
      <c r="K15">
        <v>180</v>
      </c>
      <c r="L15">
        <v>180</v>
      </c>
      <c r="M15">
        <v>0</v>
      </c>
      <c r="N15">
        <v>0</v>
      </c>
      <c r="O15">
        <v>65.81</v>
      </c>
      <c r="P15">
        <v>0</v>
      </c>
      <c r="Q15">
        <v>1</v>
      </c>
      <c r="R15">
        <v>42121600</v>
      </c>
      <c r="S15" t="s">
        <v>66</v>
      </c>
      <c r="T15">
        <v>1</v>
      </c>
      <c r="U15">
        <v>100</v>
      </c>
      <c r="V15">
        <v>0</v>
      </c>
    </row>
    <row r="16" spans="1:22" x14ac:dyDescent="0.35">
      <c r="A16" s="1" t="s">
        <v>67</v>
      </c>
      <c r="B16">
        <v>7503040161197</v>
      </c>
      <c r="C16" t="s">
        <v>68</v>
      </c>
      <c r="D16" t="s">
        <v>24</v>
      </c>
      <c r="E16" t="s">
        <v>25</v>
      </c>
      <c r="F16" t="s">
        <v>26</v>
      </c>
      <c r="G16" t="s">
        <v>26</v>
      </c>
      <c r="H16" t="s">
        <v>25</v>
      </c>
      <c r="J16">
        <v>145</v>
      </c>
      <c r="K16">
        <v>145</v>
      </c>
      <c r="L16">
        <v>145</v>
      </c>
      <c r="M16">
        <v>0</v>
      </c>
      <c r="N16">
        <v>0</v>
      </c>
      <c r="O16">
        <v>53.01</v>
      </c>
      <c r="P16">
        <v>0</v>
      </c>
      <c r="Q16">
        <v>1</v>
      </c>
      <c r="R16">
        <v>42121600</v>
      </c>
      <c r="S16" t="s">
        <v>69</v>
      </c>
      <c r="T16">
        <v>1</v>
      </c>
      <c r="U16">
        <v>65</v>
      </c>
      <c r="V16">
        <v>0</v>
      </c>
    </row>
    <row r="17" spans="1:22" x14ac:dyDescent="0.35">
      <c r="A17" s="1" t="s">
        <v>70</v>
      </c>
      <c r="B17" t="s">
        <v>70</v>
      </c>
      <c r="C17" t="s">
        <v>71</v>
      </c>
      <c r="D17" t="s">
        <v>24</v>
      </c>
      <c r="E17" t="s">
        <v>25</v>
      </c>
      <c r="F17" t="s">
        <v>26</v>
      </c>
      <c r="G17" t="s">
        <v>26</v>
      </c>
      <c r="H17" t="s">
        <v>25</v>
      </c>
      <c r="J17">
        <v>195</v>
      </c>
      <c r="K17">
        <v>195</v>
      </c>
      <c r="L17">
        <v>195</v>
      </c>
      <c r="M17">
        <v>0</v>
      </c>
      <c r="N17">
        <v>0</v>
      </c>
      <c r="O17">
        <v>71.290000000000006</v>
      </c>
      <c r="P17">
        <v>0</v>
      </c>
      <c r="Q17">
        <v>1</v>
      </c>
      <c r="R17">
        <v>42121600</v>
      </c>
      <c r="S17" t="s">
        <v>72</v>
      </c>
      <c r="T17">
        <v>1</v>
      </c>
      <c r="U17">
        <v>100</v>
      </c>
      <c r="V17">
        <v>0</v>
      </c>
    </row>
    <row r="18" spans="1:22" x14ac:dyDescent="0.35">
      <c r="A18" s="1" t="s">
        <v>73</v>
      </c>
      <c r="B18">
        <v>7503040161173</v>
      </c>
      <c r="C18" t="s">
        <v>74</v>
      </c>
      <c r="D18" t="s">
        <v>24</v>
      </c>
      <c r="E18" t="s">
        <v>25</v>
      </c>
      <c r="F18" t="s">
        <v>26</v>
      </c>
      <c r="G18" t="s">
        <v>26</v>
      </c>
      <c r="H18" t="s">
        <v>25</v>
      </c>
      <c r="J18">
        <v>150</v>
      </c>
      <c r="K18">
        <v>150</v>
      </c>
      <c r="L18">
        <v>150</v>
      </c>
      <c r="M18">
        <v>0</v>
      </c>
      <c r="N18">
        <v>0</v>
      </c>
      <c r="O18">
        <v>54.84</v>
      </c>
      <c r="P18">
        <v>0</v>
      </c>
      <c r="Q18">
        <v>1</v>
      </c>
      <c r="R18">
        <v>42121600</v>
      </c>
      <c r="S18" t="s">
        <v>75</v>
      </c>
      <c r="T18">
        <v>1</v>
      </c>
      <c r="U18">
        <v>85</v>
      </c>
      <c r="V18">
        <v>0</v>
      </c>
    </row>
    <row r="19" spans="1:22" x14ac:dyDescent="0.35">
      <c r="A19" s="1" t="s">
        <v>76</v>
      </c>
      <c r="B19">
        <v>7503040161166</v>
      </c>
      <c r="C19" t="s">
        <v>77</v>
      </c>
      <c r="D19" t="s">
        <v>24</v>
      </c>
      <c r="E19" t="s">
        <v>25</v>
      </c>
      <c r="F19" t="s">
        <v>26</v>
      </c>
      <c r="G19" t="s">
        <v>26</v>
      </c>
      <c r="H19" t="s">
        <v>25</v>
      </c>
      <c r="J19">
        <v>200</v>
      </c>
      <c r="K19">
        <v>200</v>
      </c>
      <c r="L19">
        <v>200</v>
      </c>
      <c r="M19">
        <v>0</v>
      </c>
      <c r="N19">
        <v>0</v>
      </c>
      <c r="O19">
        <v>73.12</v>
      </c>
      <c r="P19">
        <v>0</v>
      </c>
      <c r="Q19">
        <v>1</v>
      </c>
      <c r="R19">
        <v>42121600</v>
      </c>
      <c r="S19" t="s">
        <v>78</v>
      </c>
      <c r="T19">
        <v>1</v>
      </c>
      <c r="U19">
        <v>95</v>
      </c>
      <c r="V19">
        <v>0</v>
      </c>
    </row>
    <row r="20" spans="1:22" x14ac:dyDescent="0.35">
      <c r="A20" s="1" t="s">
        <v>79</v>
      </c>
      <c r="B20">
        <v>7503040161210</v>
      </c>
      <c r="C20" t="s">
        <v>80</v>
      </c>
      <c r="D20" t="s">
        <v>24</v>
      </c>
      <c r="E20" t="s">
        <v>25</v>
      </c>
      <c r="F20" t="s">
        <v>26</v>
      </c>
      <c r="G20" t="s">
        <v>26</v>
      </c>
      <c r="H20" t="s">
        <v>25</v>
      </c>
      <c r="J20">
        <v>135</v>
      </c>
      <c r="K20">
        <v>135</v>
      </c>
      <c r="L20">
        <v>135</v>
      </c>
      <c r="M20">
        <v>0</v>
      </c>
      <c r="N20">
        <v>0</v>
      </c>
      <c r="O20">
        <v>49.36</v>
      </c>
      <c r="P20">
        <v>1</v>
      </c>
      <c r="Q20">
        <v>1</v>
      </c>
      <c r="R20">
        <v>42121600</v>
      </c>
      <c r="S20" t="s">
        <v>81</v>
      </c>
      <c r="T20">
        <v>1</v>
      </c>
      <c r="U20">
        <v>90</v>
      </c>
      <c r="V20">
        <v>0</v>
      </c>
    </row>
    <row r="21" spans="1:22" x14ac:dyDescent="0.35">
      <c r="A21" s="1" t="s">
        <v>82</v>
      </c>
      <c r="B21">
        <v>7503040161203</v>
      </c>
      <c r="C21" t="s">
        <v>83</v>
      </c>
      <c r="D21" t="s">
        <v>24</v>
      </c>
      <c r="E21" t="s">
        <v>25</v>
      </c>
      <c r="F21" t="s">
        <v>26</v>
      </c>
      <c r="G21" t="s">
        <v>26</v>
      </c>
      <c r="H21" t="s">
        <v>25</v>
      </c>
      <c r="J21">
        <v>195</v>
      </c>
      <c r="K21">
        <v>195</v>
      </c>
      <c r="L21">
        <v>195</v>
      </c>
      <c r="M21">
        <v>0</v>
      </c>
      <c r="N21">
        <v>0</v>
      </c>
      <c r="O21">
        <v>71.290000000000006</v>
      </c>
      <c r="P21">
        <v>1</v>
      </c>
      <c r="Q21">
        <v>1</v>
      </c>
      <c r="R21">
        <v>42121600</v>
      </c>
      <c r="S21" t="s">
        <v>84</v>
      </c>
      <c r="T21">
        <v>1</v>
      </c>
      <c r="U21">
        <v>90</v>
      </c>
      <c r="V21">
        <v>0</v>
      </c>
    </row>
    <row r="22" spans="1:22" x14ac:dyDescent="0.35">
      <c r="A22" s="1" t="s">
        <v>85</v>
      </c>
      <c r="B22">
        <v>7503040161234</v>
      </c>
      <c r="C22" t="s">
        <v>86</v>
      </c>
      <c r="D22" t="s">
        <v>24</v>
      </c>
      <c r="E22" t="s">
        <v>25</v>
      </c>
      <c r="F22" t="s">
        <v>26</v>
      </c>
      <c r="G22" t="s">
        <v>26</v>
      </c>
      <c r="H22" t="s">
        <v>25</v>
      </c>
      <c r="J22">
        <v>255</v>
      </c>
      <c r="K22">
        <v>255</v>
      </c>
      <c r="L22">
        <v>255</v>
      </c>
      <c r="M22">
        <v>0</v>
      </c>
      <c r="N22">
        <v>0</v>
      </c>
      <c r="O22">
        <v>93.23</v>
      </c>
      <c r="P22">
        <v>0</v>
      </c>
      <c r="Q22">
        <v>1</v>
      </c>
      <c r="R22">
        <v>42121600</v>
      </c>
      <c r="S22" t="s">
        <v>87</v>
      </c>
      <c r="T22">
        <v>1</v>
      </c>
      <c r="U22">
        <v>80</v>
      </c>
      <c r="V22">
        <v>0</v>
      </c>
    </row>
    <row r="23" spans="1:22" x14ac:dyDescent="0.35">
      <c r="A23" s="1" t="s">
        <v>88</v>
      </c>
      <c r="B23">
        <v>7503040161227</v>
      </c>
      <c r="C23" t="s">
        <v>89</v>
      </c>
      <c r="D23" t="s">
        <v>24</v>
      </c>
      <c r="E23" t="s">
        <v>25</v>
      </c>
      <c r="F23" t="s">
        <v>26</v>
      </c>
      <c r="G23" t="s">
        <v>26</v>
      </c>
      <c r="H23" t="s">
        <v>25</v>
      </c>
      <c r="J23">
        <v>145</v>
      </c>
      <c r="K23">
        <v>145</v>
      </c>
      <c r="L23">
        <v>145</v>
      </c>
      <c r="M23">
        <v>0</v>
      </c>
      <c r="N23">
        <v>0</v>
      </c>
      <c r="O23">
        <v>53.01</v>
      </c>
      <c r="P23">
        <v>0</v>
      </c>
      <c r="Q23">
        <v>1</v>
      </c>
      <c r="R23">
        <v>42121600</v>
      </c>
      <c r="S23" t="s">
        <v>90</v>
      </c>
      <c r="T23">
        <v>1</v>
      </c>
      <c r="U23">
        <v>70</v>
      </c>
      <c r="V23">
        <v>0</v>
      </c>
    </row>
    <row r="24" spans="1:22" x14ac:dyDescent="0.35">
      <c r="A24" s="1" t="s">
        <v>91</v>
      </c>
      <c r="B24" t="s">
        <v>91</v>
      </c>
      <c r="C24" t="s">
        <v>92</v>
      </c>
      <c r="D24" t="s">
        <v>24</v>
      </c>
      <c r="E24" t="s">
        <v>25</v>
      </c>
      <c r="F24" t="s">
        <v>26</v>
      </c>
      <c r="G24" t="s">
        <v>26</v>
      </c>
      <c r="H24" t="s">
        <v>25</v>
      </c>
      <c r="J24">
        <v>300</v>
      </c>
      <c r="K24">
        <v>300</v>
      </c>
      <c r="L24">
        <v>300</v>
      </c>
      <c r="M24">
        <v>0</v>
      </c>
      <c r="N24">
        <v>0</v>
      </c>
      <c r="O24">
        <v>109.68</v>
      </c>
      <c r="P24">
        <v>0</v>
      </c>
      <c r="Q24">
        <v>1</v>
      </c>
      <c r="R24">
        <v>42121601</v>
      </c>
      <c r="S24" t="s">
        <v>93</v>
      </c>
      <c r="T24">
        <v>1</v>
      </c>
      <c r="U24">
        <v>15</v>
      </c>
      <c r="V24">
        <v>0</v>
      </c>
    </row>
    <row r="25" spans="1:22" x14ac:dyDescent="0.35">
      <c r="A25" s="1" t="s">
        <v>94</v>
      </c>
      <c r="B25" t="s">
        <v>94</v>
      </c>
      <c r="C25" t="s">
        <v>95</v>
      </c>
      <c r="D25" t="s">
        <v>24</v>
      </c>
      <c r="E25" t="s">
        <v>25</v>
      </c>
      <c r="F25" t="s">
        <v>26</v>
      </c>
      <c r="G25" t="s">
        <v>26</v>
      </c>
      <c r="H25" t="s">
        <v>25</v>
      </c>
      <c r="J25">
        <v>360</v>
      </c>
      <c r="K25">
        <v>360</v>
      </c>
      <c r="L25">
        <v>360</v>
      </c>
      <c r="M25">
        <v>0</v>
      </c>
      <c r="N25">
        <v>0</v>
      </c>
      <c r="O25">
        <v>131.62</v>
      </c>
      <c r="P25">
        <v>0</v>
      </c>
      <c r="Q25">
        <v>1</v>
      </c>
      <c r="R25">
        <v>42121601</v>
      </c>
      <c r="S25" t="s">
        <v>96</v>
      </c>
      <c r="T25">
        <v>1</v>
      </c>
      <c r="U25">
        <v>15</v>
      </c>
      <c r="V25">
        <v>0</v>
      </c>
    </row>
    <row r="26" spans="1:22" x14ac:dyDescent="0.35">
      <c r="A26" s="1" t="s">
        <v>97</v>
      </c>
      <c r="B26" t="s">
        <v>97</v>
      </c>
      <c r="C26" t="s">
        <v>98</v>
      </c>
      <c r="D26" t="s">
        <v>24</v>
      </c>
      <c r="E26" t="s">
        <v>25</v>
      </c>
      <c r="F26" t="s">
        <v>26</v>
      </c>
      <c r="G26" t="s">
        <v>26</v>
      </c>
      <c r="H26" t="s">
        <v>25</v>
      </c>
      <c r="J26">
        <v>430</v>
      </c>
      <c r="K26">
        <v>430</v>
      </c>
      <c r="L26">
        <v>430</v>
      </c>
      <c r="M26">
        <v>0</v>
      </c>
      <c r="N26">
        <v>0</v>
      </c>
      <c r="O26">
        <v>157.21</v>
      </c>
      <c r="P26">
        <v>0</v>
      </c>
      <c r="Q26">
        <v>1</v>
      </c>
      <c r="R26">
        <v>42121601</v>
      </c>
      <c r="S26" t="s">
        <v>99</v>
      </c>
      <c r="T26">
        <v>1</v>
      </c>
      <c r="U26">
        <v>25</v>
      </c>
      <c r="V26">
        <v>0</v>
      </c>
    </row>
    <row r="27" spans="1:22" x14ac:dyDescent="0.35">
      <c r="A27" s="1" t="s">
        <v>100</v>
      </c>
      <c r="B27" t="s">
        <v>100</v>
      </c>
      <c r="C27" t="s">
        <v>101</v>
      </c>
      <c r="D27" t="s">
        <v>24</v>
      </c>
      <c r="E27" t="s">
        <v>25</v>
      </c>
      <c r="F27" t="s">
        <v>26</v>
      </c>
      <c r="G27" t="s">
        <v>26</v>
      </c>
      <c r="H27" t="s">
        <v>25</v>
      </c>
      <c r="J27">
        <v>135</v>
      </c>
      <c r="K27">
        <v>135</v>
      </c>
      <c r="L27">
        <v>135</v>
      </c>
      <c r="M27">
        <v>0</v>
      </c>
      <c r="N27">
        <v>0</v>
      </c>
      <c r="O27">
        <v>49.36</v>
      </c>
      <c r="P27">
        <v>0</v>
      </c>
      <c r="Q27">
        <v>1</v>
      </c>
      <c r="R27">
        <v>42121600</v>
      </c>
      <c r="S27" t="s">
        <v>102</v>
      </c>
      <c r="T27">
        <v>1</v>
      </c>
      <c r="U27">
        <v>5</v>
      </c>
      <c r="V27">
        <v>0</v>
      </c>
    </row>
    <row r="28" spans="1:22" x14ac:dyDescent="0.35">
      <c r="A28" s="1" t="s">
        <v>103</v>
      </c>
      <c r="B28" t="s">
        <v>103</v>
      </c>
      <c r="C28" t="s">
        <v>104</v>
      </c>
      <c r="D28" t="s">
        <v>24</v>
      </c>
      <c r="E28" t="s">
        <v>25</v>
      </c>
      <c r="F28" t="s">
        <v>26</v>
      </c>
      <c r="G28" t="s">
        <v>26</v>
      </c>
      <c r="H28" t="s">
        <v>25</v>
      </c>
      <c r="J28">
        <v>70</v>
      </c>
      <c r="K28">
        <v>70</v>
      </c>
      <c r="L28">
        <v>70</v>
      </c>
      <c r="M28">
        <v>0</v>
      </c>
      <c r="N28">
        <v>0</v>
      </c>
      <c r="O28">
        <v>25.59</v>
      </c>
      <c r="P28">
        <v>1</v>
      </c>
      <c r="Q28">
        <v>1</v>
      </c>
      <c r="R28">
        <v>42121600</v>
      </c>
      <c r="S28" t="s">
        <v>105</v>
      </c>
      <c r="T28">
        <v>1</v>
      </c>
      <c r="U28">
        <v>5</v>
      </c>
      <c r="V28">
        <v>0</v>
      </c>
    </row>
    <row r="29" spans="1:22" x14ac:dyDescent="0.35">
      <c r="A29" s="1" t="s">
        <v>106</v>
      </c>
      <c r="B29" t="s">
        <v>106</v>
      </c>
      <c r="C29" t="s">
        <v>107</v>
      </c>
      <c r="D29" t="s">
        <v>24</v>
      </c>
      <c r="E29" t="s">
        <v>25</v>
      </c>
      <c r="F29" t="s">
        <v>26</v>
      </c>
      <c r="G29" t="s">
        <v>26</v>
      </c>
      <c r="H29" t="s">
        <v>25</v>
      </c>
      <c r="J29">
        <v>102</v>
      </c>
      <c r="K29">
        <v>102</v>
      </c>
      <c r="L29">
        <v>102</v>
      </c>
      <c r="M29">
        <v>0</v>
      </c>
      <c r="N29">
        <v>0</v>
      </c>
      <c r="O29">
        <v>37.29</v>
      </c>
      <c r="P29">
        <v>0</v>
      </c>
      <c r="Q29">
        <v>1</v>
      </c>
      <c r="R29">
        <v>42121600</v>
      </c>
      <c r="S29" t="s">
        <v>108</v>
      </c>
      <c r="T29">
        <v>1</v>
      </c>
      <c r="U29">
        <v>20</v>
      </c>
      <c r="V29">
        <v>0</v>
      </c>
    </row>
    <row r="30" spans="1:22" x14ac:dyDescent="0.35">
      <c r="A30" s="1" t="s">
        <v>109</v>
      </c>
      <c r="B30" t="s">
        <v>109</v>
      </c>
      <c r="C30" t="s">
        <v>110</v>
      </c>
      <c r="D30" t="s">
        <v>24</v>
      </c>
      <c r="E30" t="s">
        <v>25</v>
      </c>
      <c r="F30" t="s">
        <v>26</v>
      </c>
      <c r="G30" t="s">
        <v>26</v>
      </c>
      <c r="H30" t="s">
        <v>25</v>
      </c>
      <c r="J30">
        <v>128</v>
      </c>
      <c r="K30">
        <v>128</v>
      </c>
      <c r="L30">
        <v>128</v>
      </c>
      <c r="M30">
        <v>0</v>
      </c>
      <c r="N30">
        <v>0</v>
      </c>
      <c r="O30">
        <v>46.8</v>
      </c>
      <c r="P30">
        <v>0</v>
      </c>
      <c r="Q30">
        <v>1</v>
      </c>
      <c r="R30">
        <v>42121600</v>
      </c>
      <c r="S30" t="s">
        <v>111</v>
      </c>
      <c r="T30">
        <v>1</v>
      </c>
      <c r="U30">
        <v>20</v>
      </c>
      <c r="V30">
        <v>0</v>
      </c>
    </row>
    <row r="31" spans="1:22" x14ac:dyDescent="0.35">
      <c r="A31" s="1" t="s">
        <v>112</v>
      </c>
      <c r="B31" t="s">
        <v>112</v>
      </c>
      <c r="C31" t="s">
        <v>113</v>
      </c>
      <c r="D31" t="s">
        <v>24</v>
      </c>
      <c r="E31" t="s">
        <v>25</v>
      </c>
      <c r="F31" t="s">
        <v>26</v>
      </c>
      <c r="G31" t="s">
        <v>26</v>
      </c>
      <c r="H31" t="s">
        <v>25</v>
      </c>
      <c r="J31">
        <v>170</v>
      </c>
      <c r="K31">
        <v>170</v>
      </c>
      <c r="L31">
        <v>170</v>
      </c>
      <c r="M31">
        <v>0</v>
      </c>
      <c r="N31">
        <v>0</v>
      </c>
      <c r="O31">
        <v>62.15</v>
      </c>
      <c r="P31">
        <v>0</v>
      </c>
      <c r="Q31">
        <v>1</v>
      </c>
      <c r="R31">
        <v>42121600</v>
      </c>
      <c r="S31" t="s">
        <v>114</v>
      </c>
      <c r="T31">
        <v>1</v>
      </c>
      <c r="U31">
        <v>20</v>
      </c>
      <c r="V31">
        <v>0</v>
      </c>
    </row>
    <row r="32" spans="1:22" x14ac:dyDescent="0.35">
      <c r="A32" s="1" t="s">
        <v>115</v>
      </c>
      <c r="B32">
        <v>7503040161746</v>
      </c>
      <c r="C32" t="s">
        <v>116</v>
      </c>
      <c r="D32" t="s">
        <v>24</v>
      </c>
      <c r="E32" t="s">
        <v>25</v>
      </c>
      <c r="F32" t="s">
        <v>26</v>
      </c>
      <c r="G32" t="s">
        <v>26</v>
      </c>
      <c r="H32" t="s">
        <v>25</v>
      </c>
      <c r="J32">
        <v>90</v>
      </c>
      <c r="K32">
        <v>90</v>
      </c>
      <c r="L32">
        <v>90</v>
      </c>
      <c r="M32">
        <v>0</v>
      </c>
      <c r="N32">
        <v>0</v>
      </c>
      <c r="O32">
        <v>32.9</v>
      </c>
      <c r="P32">
        <v>0</v>
      </c>
      <c r="Q32">
        <v>1</v>
      </c>
      <c r="R32">
        <v>42121600</v>
      </c>
      <c r="S32" t="s">
        <v>117</v>
      </c>
      <c r="T32">
        <v>1</v>
      </c>
      <c r="U32">
        <v>35</v>
      </c>
      <c r="V32">
        <v>0</v>
      </c>
    </row>
    <row r="33" spans="1:22" x14ac:dyDescent="0.35">
      <c r="A33" s="1" t="s">
        <v>118</v>
      </c>
      <c r="B33" t="s">
        <v>118</v>
      </c>
      <c r="C33" t="s">
        <v>119</v>
      </c>
      <c r="D33" t="s">
        <v>24</v>
      </c>
      <c r="E33" t="s">
        <v>25</v>
      </c>
      <c r="F33" t="s">
        <v>26</v>
      </c>
      <c r="G33" t="s">
        <v>26</v>
      </c>
      <c r="H33" t="s">
        <v>25</v>
      </c>
      <c r="J33">
        <v>145</v>
      </c>
      <c r="K33">
        <v>145</v>
      </c>
      <c r="L33">
        <v>145</v>
      </c>
      <c r="M33">
        <v>0</v>
      </c>
      <c r="N33">
        <v>0</v>
      </c>
      <c r="O33">
        <v>53.01</v>
      </c>
      <c r="P33">
        <v>1</v>
      </c>
      <c r="Q33">
        <v>1</v>
      </c>
      <c r="R33">
        <v>42121600</v>
      </c>
      <c r="S33" t="s">
        <v>120</v>
      </c>
      <c r="T33">
        <v>1</v>
      </c>
      <c r="U33">
        <v>10</v>
      </c>
      <c r="V33">
        <v>0</v>
      </c>
    </row>
    <row r="34" spans="1:22" x14ac:dyDescent="0.35">
      <c r="A34" s="1" t="s">
        <v>121</v>
      </c>
      <c r="C34" t="s">
        <v>122</v>
      </c>
      <c r="D34" t="s">
        <v>24</v>
      </c>
      <c r="E34" t="s">
        <v>25</v>
      </c>
      <c r="F34" t="s">
        <v>26</v>
      </c>
      <c r="G34" t="s">
        <v>26</v>
      </c>
      <c r="H34" t="s">
        <v>25</v>
      </c>
      <c r="J34">
        <v>100</v>
      </c>
      <c r="K34">
        <v>100</v>
      </c>
      <c r="L34">
        <v>100</v>
      </c>
      <c r="M34">
        <v>0</v>
      </c>
      <c r="N34">
        <v>0</v>
      </c>
      <c r="O34">
        <v>36.56</v>
      </c>
      <c r="P34">
        <v>0</v>
      </c>
      <c r="Q34">
        <v>1</v>
      </c>
      <c r="R34">
        <v>42121600</v>
      </c>
      <c r="T34">
        <v>1</v>
      </c>
      <c r="U34">
        <v>0</v>
      </c>
      <c r="V34">
        <v>0</v>
      </c>
    </row>
    <row r="35" spans="1:22" x14ac:dyDescent="0.35">
      <c r="A35" s="1" t="s">
        <v>123</v>
      </c>
      <c r="B35" t="s">
        <v>123</v>
      </c>
      <c r="C35" t="s">
        <v>124</v>
      </c>
      <c r="D35" t="s">
        <v>24</v>
      </c>
      <c r="E35" t="s">
        <v>25</v>
      </c>
      <c r="F35" t="s">
        <v>26</v>
      </c>
      <c r="G35" t="s">
        <v>26</v>
      </c>
      <c r="H35" t="s">
        <v>25</v>
      </c>
      <c r="J35">
        <v>70</v>
      </c>
      <c r="K35">
        <v>70</v>
      </c>
      <c r="L35">
        <v>70</v>
      </c>
      <c r="M35">
        <v>0</v>
      </c>
      <c r="N35">
        <v>0</v>
      </c>
      <c r="O35">
        <v>25.59</v>
      </c>
      <c r="P35">
        <v>0</v>
      </c>
      <c r="Q35">
        <v>1</v>
      </c>
      <c r="R35">
        <v>42121600</v>
      </c>
      <c r="S35" t="s">
        <v>125</v>
      </c>
      <c r="T35">
        <v>1</v>
      </c>
      <c r="U35">
        <v>20</v>
      </c>
      <c r="V35">
        <v>0</v>
      </c>
    </row>
    <row r="36" spans="1:22" x14ac:dyDescent="0.35">
      <c r="A36" s="1" t="s">
        <v>126</v>
      </c>
      <c r="B36" t="s">
        <v>126</v>
      </c>
      <c r="C36" t="s">
        <v>127</v>
      </c>
      <c r="D36" t="s">
        <v>24</v>
      </c>
      <c r="E36" t="s">
        <v>25</v>
      </c>
      <c r="F36" t="s">
        <v>26</v>
      </c>
      <c r="G36" t="s">
        <v>26</v>
      </c>
      <c r="H36" t="s">
        <v>25</v>
      </c>
      <c r="J36">
        <v>300</v>
      </c>
      <c r="K36">
        <v>300</v>
      </c>
      <c r="L36">
        <v>300</v>
      </c>
      <c r="M36">
        <v>0</v>
      </c>
      <c r="N36">
        <v>0</v>
      </c>
      <c r="O36">
        <v>109.68</v>
      </c>
      <c r="P36">
        <v>0</v>
      </c>
      <c r="Q36">
        <v>1</v>
      </c>
      <c r="R36">
        <v>42121600</v>
      </c>
      <c r="S36" t="s">
        <v>128</v>
      </c>
      <c r="T36">
        <v>1</v>
      </c>
      <c r="U36">
        <v>10</v>
      </c>
      <c r="V36">
        <v>0</v>
      </c>
    </row>
    <row r="37" spans="1:22" x14ac:dyDescent="0.35">
      <c r="A37" s="1" t="s">
        <v>129</v>
      </c>
      <c r="B37" t="s">
        <v>129</v>
      </c>
      <c r="C37" t="s">
        <v>130</v>
      </c>
      <c r="D37" t="s">
        <v>24</v>
      </c>
      <c r="E37" t="s">
        <v>25</v>
      </c>
      <c r="F37" t="s">
        <v>26</v>
      </c>
      <c r="G37" t="s">
        <v>26</v>
      </c>
      <c r="H37" t="s">
        <v>25</v>
      </c>
      <c r="J37">
        <v>168</v>
      </c>
      <c r="K37">
        <v>168</v>
      </c>
      <c r="L37">
        <v>168</v>
      </c>
      <c r="M37">
        <v>0</v>
      </c>
      <c r="N37">
        <v>0</v>
      </c>
      <c r="O37">
        <v>61.42</v>
      </c>
      <c r="P37">
        <v>0</v>
      </c>
      <c r="Q37">
        <v>1</v>
      </c>
      <c r="R37">
        <v>42121600</v>
      </c>
      <c r="S37" t="s">
        <v>131</v>
      </c>
      <c r="T37">
        <v>1</v>
      </c>
      <c r="U37">
        <v>0</v>
      </c>
      <c r="V37">
        <v>0</v>
      </c>
    </row>
    <row r="38" spans="1:22" x14ac:dyDescent="0.35">
      <c r="A38" s="1" t="s">
        <v>132</v>
      </c>
      <c r="B38" t="s">
        <v>132</v>
      </c>
      <c r="C38" t="s">
        <v>133</v>
      </c>
      <c r="D38" t="s">
        <v>24</v>
      </c>
      <c r="E38" t="s">
        <v>25</v>
      </c>
      <c r="F38" t="s">
        <v>26</v>
      </c>
      <c r="G38" t="s">
        <v>26</v>
      </c>
      <c r="H38" t="s">
        <v>25</v>
      </c>
      <c r="J38">
        <v>155</v>
      </c>
      <c r="K38">
        <v>155</v>
      </c>
      <c r="L38">
        <v>155</v>
      </c>
      <c r="M38">
        <v>0</v>
      </c>
      <c r="N38">
        <v>0</v>
      </c>
      <c r="O38">
        <v>56.67</v>
      </c>
      <c r="P38">
        <v>1</v>
      </c>
      <c r="Q38">
        <v>1</v>
      </c>
      <c r="R38">
        <v>42121600</v>
      </c>
      <c r="S38" t="s">
        <v>134</v>
      </c>
      <c r="T38">
        <v>1</v>
      </c>
      <c r="U38">
        <v>20</v>
      </c>
      <c r="V38">
        <v>0</v>
      </c>
    </row>
    <row r="39" spans="1:22" x14ac:dyDescent="0.35">
      <c r="A39" s="1" t="s">
        <v>135</v>
      </c>
      <c r="B39" t="s">
        <v>135</v>
      </c>
      <c r="C39" t="s">
        <v>136</v>
      </c>
      <c r="D39" t="s">
        <v>24</v>
      </c>
      <c r="E39" t="s">
        <v>25</v>
      </c>
      <c r="F39" t="s">
        <v>26</v>
      </c>
      <c r="G39" t="s">
        <v>26</v>
      </c>
      <c r="H39" t="s">
        <v>25</v>
      </c>
      <c r="J39">
        <v>900</v>
      </c>
      <c r="K39">
        <v>900</v>
      </c>
      <c r="L39">
        <v>900</v>
      </c>
      <c r="M39">
        <v>0</v>
      </c>
      <c r="N39">
        <v>0</v>
      </c>
      <c r="O39">
        <v>329.04</v>
      </c>
      <c r="P39">
        <v>0</v>
      </c>
      <c r="Q39">
        <v>1</v>
      </c>
      <c r="R39">
        <v>42121600</v>
      </c>
      <c r="S39" t="s">
        <v>137</v>
      </c>
      <c r="T39">
        <v>1</v>
      </c>
      <c r="U39">
        <v>0</v>
      </c>
      <c r="V39">
        <v>0</v>
      </c>
    </row>
    <row r="40" spans="1:22" x14ac:dyDescent="0.35">
      <c r="A40" s="1" t="s">
        <v>138</v>
      </c>
      <c r="B40">
        <v>7503040161326</v>
      </c>
      <c r="C40" t="s">
        <v>139</v>
      </c>
      <c r="D40" t="s">
        <v>24</v>
      </c>
      <c r="E40" t="s">
        <v>25</v>
      </c>
      <c r="F40" t="s">
        <v>26</v>
      </c>
      <c r="G40" t="s">
        <v>26</v>
      </c>
      <c r="H40" t="s">
        <v>25</v>
      </c>
      <c r="J40">
        <v>250</v>
      </c>
      <c r="K40">
        <v>250</v>
      </c>
      <c r="L40">
        <v>250</v>
      </c>
      <c r="M40">
        <v>0</v>
      </c>
      <c r="N40">
        <v>0</v>
      </c>
      <c r="O40">
        <v>91.4</v>
      </c>
      <c r="P40">
        <v>1</v>
      </c>
      <c r="Q40">
        <v>1</v>
      </c>
      <c r="R40">
        <v>42121600</v>
      </c>
      <c r="S40" t="s">
        <v>140</v>
      </c>
      <c r="T40">
        <v>1</v>
      </c>
      <c r="U40">
        <v>20</v>
      </c>
      <c r="V40">
        <v>0</v>
      </c>
    </row>
    <row r="41" spans="1:22" x14ac:dyDescent="0.35">
      <c r="A41" s="1" t="s">
        <v>141</v>
      </c>
      <c r="B41">
        <v>7503040568033</v>
      </c>
      <c r="C41" t="s">
        <v>142</v>
      </c>
      <c r="D41" t="s">
        <v>24</v>
      </c>
      <c r="E41" t="s">
        <v>25</v>
      </c>
      <c r="F41" t="s">
        <v>26</v>
      </c>
      <c r="G41" t="s">
        <v>26</v>
      </c>
      <c r="H41" t="s">
        <v>25</v>
      </c>
      <c r="J41">
        <v>1520</v>
      </c>
      <c r="K41">
        <v>1520</v>
      </c>
      <c r="L41">
        <v>1520</v>
      </c>
      <c r="M41">
        <v>0</v>
      </c>
      <c r="N41">
        <v>0</v>
      </c>
      <c r="O41">
        <v>555.71</v>
      </c>
      <c r="P41">
        <v>0</v>
      </c>
      <c r="Q41">
        <v>1</v>
      </c>
      <c r="R41">
        <v>42121600</v>
      </c>
      <c r="S41" t="s">
        <v>143</v>
      </c>
      <c r="T41">
        <v>1</v>
      </c>
      <c r="U41">
        <v>0</v>
      </c>
      <c r="V41">
        <v>0</v>
      </c>
    </row>
    <row r="42" spans="1:22" x14ac:dyDescent="0.35">
      <c r="A42" s="1" t="s">
        <v>144</v>
      </c>
      <c r="B42">
        <v>7503040161302</v>
      </c>
      <c r="C42" t="s">
        <v>145</v>
      </c>
      <c r="D42" t="s">
        <v>24</v>
      </c>
      <c r="E42" t="s">
        <v>25</v>
      </c>
      <c r="F42" t="s">
        <v>26</v>
      </c>
      <c r="G42" t="s">
        <v>26</v>
      </c>
      <c r="H42" t="s">
        <v>25</v>
      </c>
      <c r="J42">
        <v>140</v>
      </c>
      <c r="K42">
        <v>140</v>
      </c>
      <c r="L42">
        <v>140</v>
      </c>
      <c r="M42">
        <v>0</v>
      </c>
      <c r="N42">
        <v>0</v>
      </c>
      <c r="O42">
        <v>51.18</v>
      </c>
      <c r="P42">
        <v>1</v>
      </c>
      <c r="Q42">
        <v>1</v>
      </c>
      <c r="R42">
        <v>42121600</v>
      </c>
      <c r="S42" t="s">
        <v>146</v>
      </c>
      <c r="T42">
        <v>1</v>
      </c>
      <c r="U42">
        <v>16</v>
      </c>
      <c r="V42">
        <v>0</v>
      </c>
    </row>
    <row r="43" spans="1:22" x14ac:dyDescent="0.35">
      <c r="A43" s="1" t="s">
        <v>147</v>
      </c>
      <c r="B43" t="s">
        <v>147</v>
      </c>
      <c r="C43" t="s">
        <v>148</v>
      </c>
      <c r="D43" t="s">
        <v>24</v>
      </c>
      <c r="E43" t="s">
        <v>25</v>
      </c>
      <c r="F43" t="s">
        <v>26</v>
      </c>
      <c r="G43" t="s">
        <v>26</v>
      </c>
      <c r="H43" t="s">
        <v>25</v>
      </c>
      <c r="J43">
        <v>725</v>
      </c>
      <c r="K43">
        <v>725</v>
      </c>
      <c r="L43">
        <v>725</v>
      </c>
      <c r="M43">
        <v>0</v>
      </c>
      <c r="N43">
        <v>0</v>
      </c>
      <c r="O43">
        <v>265.06</v>
      </c>
      <c r="P43">
        <v>0</v>
      </c>
      <c r="Q43">
        <v>1</v>
      </c>
      <c r="R43">
        <v>42121600</v>
      </c>
      <c r="S43" t="s">
        <v>149</v>
      </c>
      <c r="T43">
        <v>1</v>
      </c>
      <c r="U43">
        <v>0</v>
      </c>
      <c r="V43">
        <v>0</v>
      </c>
    </row>
    <row r="44" spans="1:22" s="1" customFormat="1" x14ac:dyDescent="0.35">
      <c r="A44" s="1" t="s">
        <v>395</v>
      </c>
      <c r="C44" s="1" t="s">
        <v>396</v>
      </c>
      <c r="D44" s="1" t="s">
        <v>24</v>
      </c>
      <c r="E44" s="1" t="s">
        <v>25</v>
      </c>
      <c r="F44" s="1" t="s">
        <v>26</v>
      </c>
      <c r="G44" s="1" t="s">
        <v>26</v>
      </c>
      <c r="H44" s="1" t="s">
        <v>25</v>
      </c>
      <c r="J44" s="1">
        <v>125</v>
      </c>
      <c r="K44" s="1">
        <v>145</v>
      </c>
      <c r="L44" s="1">
        <v>145</v>
      </c>
      <c r="M44" s="1">
        <v>0</v>
      </c>
      <c r="N44" s="1">
        <v>0</v>
      </c>
      <c r="O44" s="1">
        <v>45.7</v>
      </c>
      <c r="P44" s="1">
        <v>1</v>
      </c>
      <c r="Q44" s="1">
        <v>1</v>
      </c>
      <c r="R44" s="1">
        <v>42121601</v>
      </c>
      <c r="S44" s="1" t="s">
        <v>152</v>
      </c>
      <c r="T44" s="1">
        <v>1</v>
      </c>
      <c r="U44" s="1">
        <v>50</v>
      </c>
      <c r="V44" s="1">
        <v>0</v>
      </c>
    </row>
    <row r="45" spans="1:22" x14ac:dyDescent="0.35">
      <c r="A45" s="1" t="s">
        <v>150</v>
      </c>
      <c r="B45">
        <v>7503040161364</v>
      </c>
      <c r="C45" t="s">
        <v>151</v>
      </c>
      <c r="D45" t="s">
        <v>24</v>
      </c>
      <c r="E45" t="s">
        <v>25</v>
      </c>
      <c r="F45" t="s">
        <v>26</v>
      </c>
      <c r="G45" t="s">
        <v>26</v>
      </c>
      <c r="H45" t="s">
        <v>25</v>
      </c>
      <c r="J45">
        <v>145</v>
      </c>
      <c r="K45">
        <v>145</v>
      </c>
      <c r="L45">
        <v>145</v>
      </c>
      <c r="M45">
        <v>0</v>
      </c>
      <c r="N45">
        <v>0</v>
      </c>
      <c r="O45">
        <v>53.01</v>
      </c>
      <c r="P45">
        <v>1</v>
      </c>
      <c r="Q45">
        <v>1</v>
      </c>
      <c r="R45">
        <v>42121601</v>
      </c>
      <c r="S45" t="s">
        <v>152</v>
      </c>
      <c r="T45">
        <v>1</v>
      </c>
      <c r="U45">
        <v>80</v>
      </c>
      <c r="V45">
        <v>0</v>
      </c>
    </row>
    <row r="46" spans="1:22" x14ac:dyDescent="0.35">
      <c r="A46" s="1" t="s">
        <v>153</v>
      </c>
      <c r="B46" t="s">
        <v>153</v>
      </c>
      <c r="C46" t="s">
        <v>154</v>
      </c>
      <c r="D46" t="s">
        <v>24</v>
      </c>
      <c r="E46" t="s">
        <v>25</v>
      </c>
      <c r="F46" t="s">
        <v>26</v>
      </c>
      <c r="G46" t="s">
        <v>26</v>
      </c>
      <c r="H46" t="s">
        <v>25</v>
      </c>
      <c r="J46">
        <v>150</v>
      </c>
      <c r="K46">
        <v>150</v>
      </c>
      <c r="L46">
        <v>150</v>
      </c>
      <c r="M46">
        <v>0</v>
      </c>
      <c r="N46">
        <v>0</v>
      </c>
      <c r="O46">
        <v>54.84</v>
      </c>
      <c r="P46">
        <v>1</v>
      </c>
      <c r="Q46">
        <v>1</v>
      </c>
      <c r="R46">
        <v>42121601</v>
      </c>
      <c r="S46" t="s">
        <v>155</v>
      </c>
      <c r="T46">
        <v>1</v>
      </c>
      <c r="U46">
        <v>70</v>
      </c>
      <c r="V46">
        <v>0</v>
      </c>
    </row>
    <row r="47" spans="1:22" x14ac:dyDescent="0.35">
      <c r="A47" s="1" t="s">
        <v>156</v>
      </c>
      <c r="B47">
        <v>7503040161388</v>
      </c>
      <c r="C47" t="s">
        <v>157</v>
      </c>
      <c r="D47" t="s">
        <v>24</v>
      </c>
      <c r="E47" t="s">
        <v>25</v>
      </c>
      <c r="F47" t="s">
        <v>26</v>
      </c>
      <c r="G47" t="s">
        <v>26</v>
      </c>
      <c r="H47" t="s">
        <v>25</v>
      </c>
      <c r="J47">
        <v>155</v>
      </c>
      <c r="K47">
        <v>155</v>
      </c>
      <c r="L47">
        <v>155</v>
      </c>
      <c r="M47">
        <v>0</v>
      </c>
      <c r="N47">
        <v>0</v>
      </c>
      <c r="O47">
        <v>56.67</v>
      </c>
      <c r="P47">
        <v>1</v>
      </c>
      <c r="Q47">
        <v>1</v>
      </c>
      <c r="R47">
        <v>42121601</v>
      </c>
      <c r="S47" t="s">
        <v>158</v>
      </c>
      <c r="T47">
        <v>1</v>
      </c>
      <c r="U47">
        <v>50</v>
      </c>
      <c r="V47">
        <v>0</v>
      </c>
    </row>
    <row r="48" spans="1:22" x14ac:dyDescent="0.35">
      <c r="A48" s="1" t="s">
        <v>159</v>
      </c>
      <c r="B48" t="s">
        <v>159</v>
      </c>
      <c r="C48" t="s">
        <v>160</v>
      </c>
      <c r="D48" t="s">
        <v>24</v>
      </c>
      <c r="E48" t="s">
        <v>25</v>
      </c>
      <c r="F48" t="s">
        <v>26</v>
      </c>
      <c r="G48" t="s">
        <v>26</v>
      </c>
      <c r="H48" t="s">
        <v>25</v>
      </c>
      <c r="J48">
        <v>150</v>
      </c>
      <c r="K48">
        <v>150</v>
      </c>
      <c r="L48">
        <v>150</v>
      </c>
      <c r="M48">
        <v>0</v>
      </c>
      <c r="N48">
        <v>0</v>
      </c>
      <c r="O48">
        <v>54.84</v>
      </c>
      <c r="P48">
        <v>1</v>
      </c>
      <c r="Q48">
        <v>1</v>
      </c>
      <c r="R48">
        <v>42121600</v>
      </c>
      <c r="S48" t="s">
        <v>161</v>
      </c>
      <c r="T48">
        <v>1</v>
      </c>
      <c r="U48">
        <v>20</v>
      </c>
      <c r="V48">
        <v>0</v>
      </c>
    </row>
    <row r="49" spans="1:22" x14ac:dyDescent="0.35">
      <c r="A49" s="1" t="s">
        <v>162</v>
      </c>
      <c r="B49">
        <v>7503040161333</v>
      </c>
      <c r="C49" t="s">
        <v>163</v>
      </c>
      <c r="D49" t="s">
        <v>24</v>
      </c>
      <c r="E49" t="s">
        <v>25</v>
      </c>
      <c r="F49" t="s">
        <v>26</v>
      </c>
      <c r="G49" t="s">
        <v>26</v>
      </c>
      <c r="H49" t="s">
        <v>25</v>
      </c>
      <c r="J49">
        <v>125</v>
      </c>
      <c r="K49">
        <v>125</v>
      </c>
      <c r="L49">
        <v>125</v>
      </c>
      <c r="M49">
        <v>0</v>
      </c>
      <c r="N49">
        <v>0</v>
      </c>
      <c r="O49">
        <v>45.7</v>
      </c>
      <c r="P49">
        <v>1</v>
      </c>
      <c r="Q49">
        <v>1</v>
      </c>
      <c r="R49">
        <v>42121600</v>
      </c>
      <c r="S49" t="s">
        <v>164</v>
      </c>
      <c r="T49">
        <v>1</v>
      </c>
      <c r="U49">
        <v>16</v>
      </c>
      <c r="V49">
        <v>0</v>
      </c>
    </row>
    <row r="50" spans="1:22" x14ac:dyDescent="0.35">
      <c r="A50" s="1" t="s">
        <v>165</v>
      </c>
      <c r="B50" t="s">
        <v>165</v>
      </c>
      <c r="C50" t="s">
        <v>166</v>
      </c>
      <c r="D50" t="s">
        <v>24</v>
      </c>
      <c r="E50" t="s">
        <v>25</v>
      </c>
      <c r="F50" t="s">
        <v>26</v>
      </c>
      <c r="G50" t="s">
        <v>26</v>
      </c>
      <c r="H50" t="s">
        <v>25</v>
      </c>
      <c r="J50">
        <v>295</v>
      </c>
      <c r="K50">
        <v>295</v>
      </c>
      <c r="L50">
        <v>295</v>
      </c>
      <c r="M50">
        <v>0</v>
      </c>
      <c r="N50">
        <v>0</v>
      </c>
      <c r="O50">
        <v>107.85</v>
      </c>
      <c r="P50">
        <v>0</v>
      </c>
      <c r="Q50">
        <v>1</v>
      </c>
      <c r="R50">
        <v>42121600</v>
      </c>
      <c r="S50" t="s">
        <v>167</v>
      </c>
      <c r="T50">
        <v>1</v>
      </c>
      <c r="U50">
        <v>20</v>
      </c>
      <c r="V50">
        <v>0</v>
      </c>
    </row>
    <row r="51" spans="1:22" x14ac:dyDescent="0.35">
      <c r="A51" s="1" t="s">
        <v>168</v>
      </c>
      <c r="B51">
        <v>7503040161012</v>
      </c>
      <c r="C51" t="s">
        <v>169</v>
      </c>
      <c r="D51" t="s">
        <v>24</v>
      </c>
      <c r="E51" t="s">
        <v>25</v>
      </c>
      <c r="F51" t="s">
        <v>26</v>
      </c>
      <c r="G51" t="s">
        <v>26</v>
      </c>
      <c r="H51" t="s">
        <v>25</v>
      </c>
      <c r="J51">
        <v>135</v>
      </c>
      <c r="K51">
        <v>135</v>
      </c>
      <c r="L51">
        <v>135</v>
      </c>
      <c r="M51">
        <v>0</v>
      </c>
      <c r="N51">
        <v>0</v>
      </c>
      <c r="O51">
        <v>49.36</v>
      </c>
      <c r="P51">
        <v>0</v>
      </c>
      <c r="Q51">
        <v>1</v>
      </c>
      <c r="R51">
        <v>42121600</v>
      </c>
      <c r="S51" t="s">
        <v>170</v>
      </c>
      <c r="T51">
        <v>1</v>
      </c>
      <c r="U51">
        <v>40</v>
      </c>
      <c r="V51">
        <v>0</v>
      </c>
    </row>
    <row r="52" spans="1:22" x14ac:dyDescent="0.35">
      <c r="A52" s="1" t="s">
        <v>171</v>
      </c>
      <c r="B52" t="s">
        <v>171</v>
      </c>
      <c r="C52" t="s">
        <v>172</v>
      </c>
      <c r="D52" t="s">
        <v>24</v>
      </c>
      <c r="E52" t="s">
        <v>25</v>
      </c>
      <c r="F52" t="s">
        <v>26</v>
      </c>
      <c r="G52" t="s">
        <v>26</v>
      </c>
      <c r="H52" t="s">
        <v>25</v>
      </c>
      <c r="J52">
        <v>105</v>
      </c>
      <c r="K52">
        <v>105</v>
      </c>
      <c r="L52">
        <v>105</v>
      </c>
      <c r="M52">
        <v>0</v>
      </c>
      <c r="N52">
        <v>0</v>
      </c>
      <c r="O52">
        <v>38.39</v>
      </c>
      <c r="P52">
        <v>0</v>
      </c>
      <c r="Q52">
        <v>1</v>
      </c>
      <c r="R52">
        <v>42121600</v>
      </c>
      <c r="S52" t="s">
        <v>173</v>
      </c>
      <c r="T52">
        <v>1</v>
      </c>
      <c r="U52">
        <v>30</v>
      </c>
      <c r="V52">
        <v>0</v>
      </c>
    </row>
    <row r="53" spans="1:22" x14ac:dyDescent="0.35">
      <c r="A53" s="1" t="s">
        <v>174</v>
      </c>
      <c r="B53" t="s">
        <v>174</v>
      </c>
      <c r="C53" t="s">
        <v>175</v>
      </c>
      <c r="D53" t="s">
        <v>24</v>
      </c>
      <c r="E53" t="s">
        <v>25</v>
      </c>
      <c r="F53" t="s">
        <v>26</v>
      </c>
      <c r="G53" t="s">
        <v>26</v>
      </c>
      <c r="H53" t="s">
        <v>25</v>
      </c>
      <c r="J53">
        <v>120</v>
      </c>
      <c r="K53">
        <v>120</v>
      </c>
      <c r="L53">
        <v>120</v>
      </c>
      <c r="M53">
        <v>0</v>
      </c>
      <c r="N53">
        <v>0</v>
      </c>
      <c r="O53">
        <v>43.87</v>
      </c>
      <c r="P53">
        <v>0</v>
      </c>
      <c r="Q53">
        <v>1</v>
      </c>
      <c r="R53">
        <v>42121600</v>
      </c>
      <c r="S53" t="s">
        <v>176</v>
      </c>
      <c r="T53">
        <v>1</v>
      </c>
      <c r="U53">
        <v>40</v>
      </c>
      <c r="V53">
        <v>0</v>
      </c>
    </row>
    <row r="54" spans="1:22" x14ac:dyDescent="0.35">
      <c r="A54" s="1" t="s">
        <v>177</v>
      </c>
      <c r="B54" t="s">
        <v>177</v>
      </c>
      <c r="C54" t="s">
        <v>178</v>
      </c>
      <c r="D54" t="s">
        <v>24</v>
      </c>
      <c r="E54" t="s">
        <v>25</v>
      </c>
      <c r="F54" t="s">
        <v>26</v>
      </c>
      <c r="G54" t="s">
        <v>26</v>
      </c>
      <c r="H54" t="s">
        <v>25</v>
      </c>
      <c r="J54">
        <v>150</v>
      </c>
      <c r="K54">
        <v>150</v>
      </c>
      <c r="L54">
        <v>150</v>
      </c>
      <c r="M54">
        <v>0</v>
      </c>
      <c r="N54">
        <v>0</v>
      </c>
      <c r="O54">
        <v>54.84</v>
      </c>
      <c r="P54">
        <v>0</v>
      </c>
      <c r="Q54">
        <v>1</v>
      </c>
      <c r="R54">
        <v>42121600</v>
      </c>
      <c r="S54" t="s">
        <v>179</v>
      </c>
      <c r="T54">
        <v>1</v>
      </c>
      <c r="U54">
        <v>30</v>
      </c>
      <c r="V54">
        <v>0</v>
      </c>
    </row>
    <row r="55" spans="1:22" x14ac:dyDescent="0.35">
      <c r="A55" s="1" t="s">
        <v>180</v>
      </c>
      <c r="B55" t="s">
        <v>180</v>
      </c>
      <c r="C55" t="s">
        <v>181</v>
      </c>
      <c r="D55" t="s">
        <v>24</v>
      </c>
      <c r="E55" t="s">
        <v>25</v>
      </c>
      <c r="F55" t="s">
        <v>26</v>
      </c>
      <c r="G55" t="s">
        <v>26</v>
      </c>
      <c r="H55" t="s">
        <v>25</v>
      </c>
      <c r="J55">
        <v>165</v>
      </c>
      <c r="K55">
        <v>165</v>
      </c>
      <c r="L55">
        <v>165</v>
      </c>
      <c r="M55">
        <v>0</v>
      </c>
      <c r="N55">
        <v>0</v>
      </c>
      <c r="O55">
        <v>60.32</v>
      </c>
      <c r="P55">
        <v>1</v>
      </c>
      <c r="Q55">
        <v>1</v>
      </c>
      <c r="R55">
        <v>42121600</v>
      </c>
      <c r="S55" t="s">
        <v>182</v>
      </c>
      <c r="T55">
        <v>1</v>
      </c>
      <c r="U55">
        <v>20</v>
      </c>
      <c r="V55">
        <v>0</v>
      </c>
    </row>
    <row r="56" spans="1:22" x14ac:dyDescent="0.35">
      <c r="A56" s="1" t="s">
        <v>183</v>
      </c>
      <c r="B56" t="s">
        <v>183</v>
      </c>
      <c r="C56" t="s">
        <v>184</v>
      </c>
      <c r="D56" t="s">
        <v>24</v>
      </c>
      <c r="E56" t="s">
        <v>25</v>
      </c>
      <c r="F56" t="s">
        <v>26</v>
      </c>
      <c r="G56" t="s">
        <v>26</v>
      </c>
      <c r="H56" t="s">
        <v>25</v>
      </c>
      <c r="J56">
        <v>125</v>
      </c>
      <c r="K56">
        <v>125</v>
      </c>
      <c r="L56">
        <v>125</v>
      </c>
      <c r="M56">
        <v>0</v>
      </c>
      <c r="N56">
        <v>0</v>
      </c>
      <c r="O56">
        <v>45.7</v>
      </c>
      <c r="P56">
        <v>1</v>
      </c>
      <c r="Q56">
        <v>1</v>
      </c>
      <c r="R56">
        <v>42121600</v>
      </c>
      <c r="S56" t="s">
        <v>185</v>
      </c>
      <c r="T56">
        <v>1</v>
      </c>
      <c r="U56">
        <v>120</v>
      </c>
      <c r="V56">
        <v>0</v>
      </c>
    </row>
    <row r="57" spans="1:22" x14ac:dyDescent="0.35">
      <c r="A57" s="1" t="s">
        <v>186</v>
      </c>
      <c r="B57">
        <v>7503040161548</v>
      </c>
      <c r="C57" t="s">
        <v>187</v>
      </c>
      <c r="D57" t="s">
        <v>24</v>
      </c>
      <c r="E57" t="s">
        <v>25</v>
      </c>
      <c r="F57" t="s">
        <v>26</v>
      </c>
      <c r="G57" t="s">
        <v>26</v>
      </c>
      <c r="H57" t="s">
        <v>25</v>
      </c>
      <c r="J57">
        <v>195</v>
      </c>
      <c r="K57">
        <v>195</v>
      </c>
      <c r="L57">
        <v>195</v>
      </c>
      <c r="M57">
        <v>0</v>
      </c>
      <c r="N57">
        <v>0</v>
      </c>
      <c r="O57">
        <v>71.290000000000006</v>
      </c>
      <c r="P57">
        <v>0</v>
      </c>
      <c r="Q57">
        <v>1</v>
      </c>
      <c r="R57">
        <v>42121600</v>
      </c>
      <c r="S57" t="s">
        <v>188</v>
      </c>
      <c r="T57">
        <v>1</v>
      </c>
      <c r="U57">
        <v>50</v>
      </c>
      <c r="V57">
        <v>0</v>
      </c>
    </row>
    <row r="58" spans="1:22" x14ac:dyDescent="0.35">
      <c r="A58" s="1" t="s">
        <v>189</v>
      </c>
      <c r="B58">
        <v>7503040161555</v>
      </c>
      <c r="C58" t="s">
        <v>190</v>
      </c>
      <c r="D58" t="s">
        <v>24</v>
      </c>
      <c r="E58" t="s">
        <v>25</v>
      </c>
      <c r="F58" t="s">
        <v>26</v>
      </c>
      <c r="G58" t="s">
        <v>26</v>
      </c>
      <c r="H58" t="s">
        <v>25</v>
      </c>
      <c r="J58">
        <v>225</v>
      </c>
      <c r="K58">
        <v>225</v>
      </c>
      <c r="L58">
        <v>225</v>
      </c>
      <c r="M58">
        <v>0</v>
      </c>
      <c r="N58">
        <v>0</v>
      </c>
      <c r="O58">
        <v>82.26</v>
      </c>
      <c r="P58">
        <v>0</v>
      </c>
      <c r="Q58">
        <v>1</v>
      </c>
      <c r="R58">
        <v>42121600</v>
      </c>
      <c r="S58" t="s">
        <v>191</v>
      </c>
      <c r="T58">
        <v>1</v>
      </c>
      <c r="U58">
        <v>40</v>
      </c>
      <c r="V58">
        <v>0</v>
      </c>
    </row>
    <row r="59" spans="1:22" x14ac:dyDescent="0.35">
      <c r="A59" s="1" t="s">
        <v>192</v>
      </c>
      <c r="B59" t="s">
        <v>192</v>
      </c>
      <c r="C59" t="s">
        <v>193</v>
      </c>
      <c r="D59" t="s">
        <v>24</v>
      </c>
      <c r="E59" t="s">
        <v>25</v>
      </c>
      <c r="F59" t="s">
        <v>26</v>
      </c>
      <c r="G59" t="s">
        <v>26</v>
      </c>
      <c r="H59" t="s">
        <v>25</v>
      </c>
      <c r="J59">
        <v>265</v>
      </c>
      <c r="K59">
        <v>265</v>
      </c>
      <c r="L59">
        <v>265</v>
      </c>
      <c r="M59">
        <v>0</v>
      </c>
      <c r="N59">
        <v>0</v>
      </c>
      <c r="O59">
        <v>96.88</v>
      </c>
      <c r="P59">
        <v>0</v>
      </c>
      <c r="Q59">
        <v>1</v>
      </c>
      <c r="R59">
        <v>42121600</v>
      </c>
      <c r="S59" t="s">
        <v>194</v>
      </c>
      <c r="T59">
        <v>1</v>
      </c>
      <c r="U59">
        <v>15</v>
      </c>
      <c r="V59">
        <v>0</v>
      </c>
    </row>
    <row r="60" spans="1:22" x14ac:dyDescent="0.35">
      <c r="A60" s="1" t="s">
        <v>195</v>
      </c>
      <c r="B60" t="s">
        <v>195</v>
      </c>
      <c r="C60" t="s">
        <v>196</v>
      </c>
      <c r="D60" t="s">
        <v>24</v>
      </c>
      <c r="E60" t="s">
        <v>25</v>
      </c>
      <c r="F60" t="s">
        <v>26</v>
      </c>
      <c r="G60" t="s">
        <v>26</v>
      </c>
      <c r="H60" t="s">
        <v>25</v>
      </c>
      <c r="J60">
        <v>200</v>
      </c>
      <c r="K60">
        <v>200</v>
      </c>
      <c r="L60">
        <v>200</v>
      </c>
      <c r="M60">
        <v>0</v>
      </c>
      <c r="N60">
        <v>0</v>
      </c>
      <c r="O60">
        <v>73.12</v>
      </c>
      <c r="P60">
        <v>1</v>
      </c>
      <c r="Q60">
        <v>1</v>
      </c>
      <c r="R60">
        <v>42121600</v>
      </c>
      <c r="S60" t="s">
        <v>197</v>
      </c>
      <c r="T60">
        <v>1</v>
      </c>
      <c r="U60">
        <v>10</v>
      </c>
      <c r="V60">
        <v>0</v>
      </c>
    </row>
    <row r="61" spans="1:22" x14ac:dyDescent="0.35">
      <c r="A61" s="1" t="s">
        <v>198</v>
      </c>
      <c r="B61" t="s">
        <v>198</v>
      </c>
      <c r="C61" t="s">
        <v>199</v>
      </c>
      <c r="D61" t="s">
        <v>24</v>
      </c>
      <c r="E61" t="s">
        <v>25</v>
      </c>
      <c r="F61" t="s">
        <v>26</v>
      </c>
      <c r="G61" t="s">
        <v>26</v>
      </c>
      <c r="H61" t="s">
        <v>25</v>
      </c>
      <c r="J61">
        <v>195</v>
      </c>
      <c r="K61">
        <v>195</v>
      </c>
      <c r="L61">
        <v>195</v>
      </c>
      <c r="M61">
        <v>0</v>
      </c>
      <c r="N61">
        <v>0</v>
      </c>
      <c r="O61">
        <v>71.290000000000006</v>
      </c>
      <c r="P61">
        <v>1</v>
      </c>
      <c r="Q61">
        <v>1</v>
      </c>
      <c r="R61">
        <v>42121600</v>
      </c>
      <c r="S61" t="s">
        <v>200</v>
      </c>
      <c r="T61">
        <v>1</v>
      </c>
      <c r="U61">
        <v>50</v>
      </c>
      <c r="V61">
        <v>0</v>
      </c>
    </row>
    <row r="62" spans="1:22" x14ac:dyDescent="0.35">
      <c r="A62" s="1" t="s">
        <v>201</v>
      </c>
      <c r="B62" t="s">
        <v>201</v>
      </c>
      <c r="C62" t="s">
        <v>202</v>
      </c>
      <c r="D62" t="s">
        <v>24</v>
      </c>
      <c r="E62" t="s">
        <v>25</v>
      </c>
      <c r="F62" t="s">
        <v>26</v>
      </c>
      <c r="G62" t="s">
        <v>26</v>
      </c>
      <c r="H62" t="s">
        <v>25</v>
      </c>
      <c r="J62">
        <v>145</v>
      </c>
      <c r="K62">
        <v>145</v>
      </c>
      <c r="L62">
        <v>145</v>
      </c>
      <c r="M62">
        <v>0</v>
      </c>
      <c r="N62">
        <v>0</v>
      </c>
      <c r="O62">
        <v>53.01</v>
      </c>
      <c r="P62">
        <v>1</v>
      </c>
      <c r="Q62">
        <v>1</v>
      </c>
      <c r="R62">
        <v>42121600</v>
      </c>
      <c r="S62" t="s">
        <v>203</v>
      </c>
      <c r="T62">
        <v>1</v>
      </c>
      <c r="U62">
        <v>20</v>
      </c>
      <c r="V62">
        <v>0</v>
      </c>
    </row>
    <row r="63" spans="1:22" x14ac:dyDescent="0.35">
      <c r="A63" s="1" t="s">
        <v>204</v>
      </c>
      <c r="B63" t="s">
        <v>204</v>
      </c>
      <c r="C63" t="s">
        <v>205</v>
      </c>
      <c r="D63" t="s">
        <v>24</v>
      </c>
      <c r="E63" t="s">
        <v>25</v>
      </c>
      <c r="F63" t="s">
        <v>26</v>
      </c>
      <c r="G63" t="s">
        <v>26</v>
      </c>
      <c r="H63" t="s">
        <v>25</v>
      </c>
      <c r="J63">
        <v>125</v>
      </c>
      <c r="K63">
        <v>125</v>
      </c>
      <c r="L63">
        <v>125</v>
      </c>
      <c r="M63">
        <v>0</v>
      </c>
      <c r="N63">
        <v>0</v>
      </c>
      <c r="O63">
        <v>45.7</v>
      </c>
      <c r="P63">
        <v>0</v>
      </c>
      <c r="Q63">
        <v>1</v>
      </c>
      <c r="R63">
        <v>42121600</v>
      </c>
      <c r="S63" t="s">
        <v>206</v>
      </c>
      <c r="T63">
        <v>1</v>
      </c>
      <c r="U63">
        <v>5</v>
      </c>
      <c r="V63">
        <v>0</v>
      </c>
    </row>
    <row r="64" spans="1:22" x14ac:dyDescent="0.35">
      <c r="A64" s="1" t="s">
        <v>207</v>
      </c>
      <c r="B64">
        <v>7503040161470</v>
      </c>
      <c r="C64" t="s">
        <v>208</v>
      </c>
      <c r="D64" t="s">
        <v>24</v>
      </c>
      <c r="E64" t="s">
        <v>25</v>
      </c>
      <c r="F64" t="s">
        <v>26</v>
      </c>
      <c r="G64" t="s">
        <v>26</v>
      </c>
      <c r="H64" t="s">
        <v>25</v>
      </c>
      <c r="J64">
        <v>190</v>
      </c>
      <c r="K64">
        <v>190</v>
      </c>
      <c r="L64">
        <v>190</v>
      </c>
      <c r="M64">
        <v>0</v>
      </c>
      <c r="N64">
        <v>0</v>
      </c>
      <c r="O64">
        <v>69.459999999999994</v>
      </c>
      <c r="P64">
        <v>1</v>
      </c>
      <c r="Q64">
        <v>1</v>
      </c>
      <c r="R64">
        <v>42121600</v>
      </c>
      <c r="S64" t="s">
        <v>209</v>
      </c>
      <c r="T64">
        <v>1</v>
      </c>
      <c r="U64">
        <v>40</v>
      </c>
      <c r="V64">
        <v>0</v>
      </c>
    </row>
    <row r="65" spans="1:22" x14ac:dyDescent="0.35">
      <c r="A65" s="1" t="s">
        <v>210</v>
      </c>
      <c r="B65">
        <v>7503040161463</v>
      </c>
      <c r="C65" t="s">
        <v>211</v>
      </c>
      <c r="D65" t="s">
        <v>24</v>
      </c>
      <c r="E65" t="s">
        <v>25</v>
      </c>
      <c r="F65" t="s">
        <v>26</v>
      </c>
      <c r="G65" t="s">
        <v>26</v>
      </c>
      <c r="H65" t="s">
        <v>25</v>
      </c>
      <c r="J65">
        <v>250</v>
      </c>
      <c r="K65">
        <v>250</v>
      </c>
      <c r="L65">
        <v>250</v>
      </c>
      <c r="M65">
        <v>0</v>
      </c>
      <c r="N65">
        <v>0</v>
      </c>
      <c r="O65">
        <v>91.4</v>
      </c>
      <c r="P65">
        <v>1</v>
      </c>
      <c r="Q65">
        <v>1</v>
      </c>
      <c r="R65">
        <v>42121600</v>
      </c>
      <c r="S65" t="s">
        <v>212</v>
      </c>
      <c r="T65">
        <v>1</v>
      </c>
      <c r="U65">
        <v>70</v>
      </c>
      <c r="V65">
        <v>0</v>
      </c>
    </row>
    <row r="66" spans="1:22" x14ac:dyDescent="0.35">
      <c r="A66" s="1" t="s">
        <v>213</v>
      </c>
      <c r="B66">
        <v>7503040161456</v>
      </c>
      <c r="C66" t="s">
        <v>214</v>
      </c>
      <c r="D66" t="s">
        <v>24</v>
      </c>
      <c r="E66" t="s">
        <v>25</v>
      </c>
      <c r="F66" t="s">
        <v>26</v>
      </c>
      <c r="G66" t="s">
        <v>26</v>
      </c>
      <c r="H66" t="s">
        <v>25</v>
      </c>
      <c r="J66">
        <v>235</v>
      </c>
      <c r="K66">
        <v>235</v>
      </c>
      <c r="L66">
        <v>235</v>
      </c>
      <c r="M66">
        <v>0</v>
      </c>
      <c r="N66">
        <v>0</v>
      </c>
      <c r="O66">
        <v>85.92</v>
      </c>
      <c r="P66">
        <v>0</v>
      </c>
      <c r="Q66">
        <v>1</v>
      </c>
      <c r="R66">
        <v>42121600</v>
      </c>
      <c r="S66" t="s">
        <v>215</v>
      </c>
      <c r="T66">
        <v>1</v>
      </c>
      <c r="U66">
        <v>80</v>
      </c>
      <c r="V66">
        <v>0</v>
      </c>
    </row>
    <row r="67" spans="1:22" x14ac:dyDescent="0.35">
      <c r="A67" s="1" t="s">
        <v>216</v>
      </c>
      <c r="B67">
        <v>7503040568071</v>
      </c>
      <c r="C67" t="s">
        <v>217</v>
      </c>
      <c r="D67" t="s">
        <v>24</v>
      </c>
      <c r="E67" t="s">
        <v>25</v>
      </c>
      <c r="F67" t="s">
        <v>26</v>
      </c>
      <c r="G67" t="s">
        <v>26</v>
      </c>
      <c r="H67" t="s">
        <v>25</v>
      </c>
      <c r="J67">
        <v>450</v>
      </c>
      <c r="K67">
        <v>450</v>
      </c>
      <c r="L67">
        <v>450</v>
      </c>
      <c r="M67">
        <v>0</v>
      </c>
      <c r="N67">
        <v>0</v>
      </c>
      <c r="O67">
        <v>164.52</v>
      </c>
      <c r="P67">
        <v>0</v>
      </c>
      <c r="Q67">
        <v>1</v>
      </c>
      <c r="R67">
        <v>42121600</v>
      </c>
      <c r="T67">
        <v>1</v>
      </c>
      <c r="U67">
        <v>0</v>
      </c>
      <c r="V67">
        <v>0</v>
      </c>
    </row>
    <row r="68" spans="1:22" x14ac:dyDescent="0.35">
      <c r="A68" s="1" t="s">
        <v>218</v>
      </c>
      <c r="B68">
        <v>7503040568088</v>
      </c>
      <c r="C68" t="s">
        <v>219</v>
      </c>
      <c r="D68" t="s">
        <v>24</v>
      </c>
      <c r="E68" t="s">
        <v>25</v>
      </c>
      <c r="F68" t="s">
        <v>26</v>
      </c>
      <c r="G68" t="s">
        <v>26</v>
      </c>
      <c r="H68" t="s">
        <v>25</v>
      </c>
      <c r="J68">
        <v>650</v>
      </c>
      <c r="K68">
        <v>650</v>
      </c>
      <c r="L68">
        <v>650</v>
      </c>
      <c r="M68">
        <v>0</v>
      </c>
      <c r="N68">
        <v>0</v>
      </c>
      <c r="O68">
        <v>237.64</v>
      </c>
      <c r="P68">
        <v>0</v>
      </c>
      <c r="Q68">
        <v>1</v>
      </c>
      <c r="R68">
        <v>42121600</v>
      </c>
      <c r="S68" t="s">
        <v>220</v>
      </c>
      <c r="T68">
        <v>1</v>
      </c>
      <c r="U68">
        <v>0</v>
      </c>
      <c r="V68">
        <v>0</v>
      </c>
    </row>
    <row r="69" spans="1:22" x14ac:dyDescent="0.35">
      <c r="A69" s="1" t="s">
        <v>221</v>
      </c>
      <c r="B69" t="s">
        <v>221</v>
      </c>
      <c r="C69" t="s">
        <v>222</v>
      </c>
      <c r="D69" t="s">
        <v>24</v>
      </c>
      <c r="E69" t="s">
        <v>25</v>
      </c>
      <c r="F69" t="s">
        <v>26</v>
      </c>
      <c r="G69" t="s">
        <v>26</v>
      </c>
      <c r="H69" t="s">
        <v>25</v>
      </c>
      <c r="J69">
        <v>160</v>
      </c>
      <c r="K69">
        <v>160</v>
      </c>
      <c r="L69">
        <v>160</v>
      </c>
      <c r="M69">
        <v>0</v>
      </c>
      <c r="N69">
        <v>0</v>
      </c>
      <c r="O69">
        <v>58.5</v>
      </c>
      <c r="P69">
        <v>1</v>
      </c>
      <c r="Q69">
        <v>1</v>
      </c>
      <c r="R69">
        <v>42121600</v>
      </c>
      <c r="S69" t="s">
        <v>223</v>
      </c>
      <c r="T69">
        <v>1</v>
      </c>
      <c r="U69">
        <v>15</v>
      </c>
      <c r="V69">
        <v>0</v>
      </c>
    </row>
    <row r="70" spans="1:22" x14ac:dyDescent="0.35">
      <c r="A70" s="1" t="s">
        <v>224</v>
      </c>
      <c r="B70">
        <v>7503040161449</v>
      </c>
      <c r="C70" t="s">
        <v>225</v>
      </c>
      <c r="D70" t="s">
        <v>24</v>
      </c>
      <c r="E70" t="s">
        <v>25</v>
      </c>
      <c r="F70" t="s">
        <v>26</v>
      </c>
      <c r="G70" t="s">
        <v>26</v>
      </c>
      <c r="H70" t="s">
        <v>25</v>
      </c>
      <c r="J70">
        <v>115</v>
      </c>
      <c r="K70">
        <v>115</v>
      </c>
      <c r="L70">
        <v>115</v>
      </c>
      <c r="M70">
        <v>0</v>
      </c>
      <c r="N70">
        <v>0</v>
      </c>
      <c r="O70">
        <v>42.04</v>
      </c>
      <c r="P70">
        <v>1</v>
      </c>
      <c r="Q70">
        <v>1</v>
      </c>
      <c r="R70">
        <v>42121600</v>
      </c>
      <c r="S70" t="s">
        <v>226</v>
      </c>
      <c r="T70">
        <v>1</v>
      </c>
      <c r="U70">
        <v>30</v>
      </c>
      <c r="V70">
        <v>0</v>
      </c>
    </row>
    <row r="71" spans="1:22" x14ac:dyDescent="0.35">
      <c r="A71" s="1" t="s">
        <v>227</v>
      </c>
      <c r="B71" t="s">
        <v>227</v>
      </c>
      <c r="C71" t="s">
        <v>228</v>
      </c>
      <c r="D71" t="s">
        <v>24</v>
      </c>
      <c r="E71" t="s">
        <v>25</v>
      </c>
      <c r="F71" t="s">
        <v>26</v>
      </c>
      <c r="G71" t="s">
        <v>26</v>
      </c>
      <c r="H71" t="s">
        <v>25</v>
      </c>
      <c r="J71">
        <v>80</v>
      </c>
      <c r="K71">
        <v>80</v>
      </c>
      <c r="L71">
        <v>80</v>
      </c>
      <c r="M71">
        <v>0</v>
      </c>
      <c r="N71">
        <v>0</v>
      </c>
      <c r="O71">
        <v>29.25</v>
      </c>
      <c r="P71">
        <v>1</v>
      </c>
      <c r="Q71">
        <v>1</v>
      </c>
      <c r="R71">
        <v>42121600</v>
      </c>
      <c r="S71" t="s">
        <v>229</v>
      </c>
      <c r="T71">
        <v>1</v>
      </c>
      <c r="U71">
        <v>30</v>
      </c>
      <c r="V71">
        <v>0</v>
      </c>
    </row>
    <row r="72" spans="1:22" x14ac:dyDescent="0.35">
      <c r="A72" s="1" t="s">
        <v>230</v>
      </c>
      <c r="B72" t="s">
        <v>230</v>
      </c>
      <c r="C72" t="s">
        <v>231</v>
      </c>
      <c r="D72" t="s">
        <v>24</v>
      </c>
      <c r="E72" t="s">
        <v>25</v>
      </c>
      <c r="F72" t="s">
        <v>26</v>
      </c>
      <c r="G72" t="s">
        <v>26</v>
      </c>
      <c r="H72" t="s">
        <v>25</v>
      </c>
      <c r="J72">
        <v>180</v>
      </c>
      <c r="K72">
        <v>180</v>
      </c>
      <c r="L72">
        <v>180</v>
      </c>
      <c r="M72">
        <v>0</v>
      </c>
      <c r="N72">
        <v>0</v>
      </c>
      <c r="O72">
        <v>65.81</v>
      </c>
      <c r="P72">
        <v>1</v>
      </c>
      <c r="Q72">
        <v>1</v>
      </c>
      <c r="R72">
        <v>42121600</v>
      </c>
      <c r="S72" t="s">
        <v>232</v>
      </c>
      <c r="T72">
        <v>1</v>
      </c>
      <c r="U72">
        <v>15</v>
      </c>
      <c r="V72">
        <v>0</v>
      </c>
    </row>
    <row r="73" spans="1:22" x14ac:dyDescent="0.35">
      <c r="A73" s="1" t="s">
        <v>233</v>
      </c>
      <c r="B73">
        <v>7503040161869</v>
      </c>
      <c r="C73" t="s">
        <v>234</v>
      </c>
      <c r="D73" t="s">
        <v>24</v>
      </c>
      <c r="E73" t="s">
        <v>25</v>
      </c>
      <c r="F73" t="s">
        <v>26</v>
      </c>
      <c r="G73" t="s">
        <v>26</v>
      </c>
      <c r="H73" t="s">
        <v>25</v>
      </c>
      <c r="J73">
        <v>110</v>
      </c>
      <c r="K73">
        <v>110</v>
      </c>
      <c r="L73">
        <v>110</v>
      </c>
      <c r="M73">
        <v>0</v>
      </c>
      <c r="N73">
        <v>0</v>
      </c>
      <c r="O73">
        <v>40.22</v>
      </c>
      <c r="P73">
        <v>1</v>
      </c>
      <c r="Q73">
        <v>1</v>
      </c>
      <c r="R73">
        <v>42121600</v>
      </c>
      <c r="S73" t="s">
        <v>235</v>
      </c>
      <c r="T73">
        <v>1</v>
      </c>
      <c r="U73">
        <v>100</v>
      </c>
      <c r="V73">
        <v>0</v>
      </c>
    </row>
    <row r="74" spans="1:22" x14ac:dyDescent="0.35">
      <c r="A74" s="1" t="s">
        <v>236</v>
      </c>
      <c r="B74" t="s">
        <v>237</v>
      </c>
      <c r="C74" t="s">
        <v>238</v>
      </c>
      <c r="D74" t="s">
        <v>24</v>
      </c>
      <c r="E74" t="s">
        <v>25</v>
      </c>
      <c r="F74" t="s">
        <v>26</v>
      </c>
      <c r="G74" t="s">
        <v>26</v>
      </c>
      <c r="H74" t="s">
        <v>25</v>
      </c>
      <c r="J74">
        <v>220</v>
      </c>
      <c r="K74">
        <v>220</v>
      </c>
      <c r="L74">
        <v>220</v>
      </c>
      <c r="M74">
        <v>0</v>
      </c>
      <c r="N74">
        <v>0</v>
      </c>
      <c r="O74">
        <v>80.430000000000007</v>
      </c>
      <c r="P74">
        <v>0</v>
      </c>
      <c r="Q74">
        <v>1</v>
      </c>
      <c r="R74">
        <v>42121600</v>
      </c>
      <c r="S74" t="s">
        <v>239</v>
      </c>
      <c r="T74">
        <v>1</v>
      </c>
      <c r="U74">
        <v>40</v>
      </c>
      <c r="V74">
        <v>0</v>
      </c>
    </row>
    <row r="75" spans="1:22" x14ac:dyDescent="0.35">
      <c r="A75" s="1" t="s">
        <v>240</v>
      </c>
      <c r="B75" t="s">
        <v>241</v>
      </c>
      <c r="C75" t="s">
        <v>242</v>
      </c>
      <c r="D75" t="s">
        <v>24</v>
      </c>
      <c r="E75" t="s">
        <v>25</v>
      </c>
      <c r="F75" t="s">
        <v>26</v>
      </c>
      <c r="G75" t="s">
        <v>26</v>
      </c>
      <c r="H75" t="s">
        <v>25</v>
      </c>
      <c r="J75">
        <v>250</v>
      </c>
      <c r="K75">
        <v>250</v>
      </c>
      <c r="L75">
        <v>250</v>
      </c>
      <c r="M75">
        <v>0</v>
      </c>
      <c r="N75">
        <v>0</v>
      </c>
      <c r="O75">
        <v>91.4</v>
      </c>
      <c r="P75">
        <v>0</v>
      </c>
      <c r="Q75">
        <v>1</v>
      </c>
      <c r="R75">
        <v>42121600</v>
      </c>
      <c r="S75" t="s">
        <v>243</v>
      </c>
      <c r="T75">
        <v>1</v>
      </c>
      <c r="U75">
        <v>35</v>
      </c>
      <c r="V75">
        <v>0</v>
      </c>
    </row>
    <row r="76" spans="1:22" x14ac:dyDescent="0.35">
      <c r="A76" s="1" t="s">
        <v>244</v>
      </c>
      <c r="B76" t="s">
        <v>245</v>
      </c>
      <c r="C76" t="s">
        <v>246</v>
      </c>
      <c r="D76" t="s">
        <v>24</v>
      </c>
      <c r="E76" t="s">
        <v>25</v>
      </c>
      <c r="F76" t="s">
        <v>26</v>
      </c>
      <c r="G76" t="s">
        <v>26</v>
      </c>
      <c r="H76" t="s">
        <v>25</v>
      </c>
      <c r="J76">
        <v>300</v>
      </c>
      <c r="K76">
        <v>300</v>
      </c>
      <c r="L76">
        <v>300</v>
      </c>
      <c r="M76">
        <v>0</v>
      </c>
      <c r="N76">
        <v>0</v>
      </c>
      <c r="O76">
        <v>109.68</v>
      </c>
      <c r="P76">
        <v>0</v>
      </c>
      <c r="Q76">
        <v>1</v>
      </c>
      <c r="R76">
        <v>42121600</v>
      </c>
      <c r="S76" t="s">
        <v>247</v>
      </c>
      <c r="T76">
        <v>1</v>
      </c>
      <c r="U76">
        <v>35</v>
      </c>
      <c r="V76">
        <v>0</v>
      </c>
    </row>
    <row r="77" spans="1:22" x14ac:dyDescent="0.35">
      <c r="A77" s="1" t="s">
        <v>248</v>
      </c>
      <c r="B77">
        <v>7503040161609</v>
      </c>
      <c r="C77" t="s">
        <v>249</v>
      </c>
      <c r="D77" t="s">
        <v>24</v>
      </c>
      <c r="E77" t="s">
        <v>25</v>
      </c>
      <c r="F77" t="s">
        <v>26</v>
      </c>
      <c r="G77" t="s">
        <v>26</v>
      </c>
      <c r="H77" t="s">
        <v>25</v>
      </c>
      <c r="J77">
        <v>160</v>
      </c>
      <c r="K77">
        <v>160</v>
      </c>
      <c r="L77">
        <v>160</v>
      </c>
      <c r="M77">
        <v>0</v>
      </c>
      <c r="N77">
        <v>0</v>
      </c>
      <c r="O77">
        <v>58.5</v>
      </c>
      <c r="P77">
        <v>0</v>
      </c>
      <c r="Q77">
        <v>1</v>
      </c>
      <c r="R77">
        <v>42121600</v>
      </c>
      <c r="S77" t="s">
        <v>250</v>
      </c>
      <c r="T77">
        <v>1</v>
      </c>
      <c r="U77">
        <v>100</v>
      </c>
      <c r="V77">
        <v>0</v>
      </c>
    </row>
    <row r="78" spans="1:22" x14ac:dyDescent="0.35">
      <c r="A78" s="1" t="s">
        <v>251</v>
      </c>
      <c r="B78" t="s">
        <v>251</v>
      </c>
      <c r="C78" t="s">
        <v>252</v>
      </c>
      <c r="D78" t="s">
        <v>24</v>
      </c>
      <c r="E78" t="s">
        <v>25</v>
      </c>
      <c r="F78" t="s">
        <v>26</v>
      </c>
      <c r="G78" t="s">
        <v>26</v>
      </c>
      <c r="H78" t="s">
        <v>25</v>
      </c>
      <c r="J78">
        <v>150</v>
      </c>
      <c r="K78">
        <v>150</v>
      </c>
      <c r="L78">
        <v>150</v>
      </c>
      <c r="M78">
        <v>0</v>
      </c>
      <c r="N78">
        <v>0</v>
      </c>
      <c r="O78">
        <v>54.84</v>
      </c>
      <c r="P78">
        <v>1</v>
      </c>
      <c r="Q78">
        <v>1</v>
      </c>
      <c r="R78">
        <v>42121600</v>
      </c>
      <c r="S78" t="s">
        <v>253</v>
      </c>
      <c r="T78">
        <v>1</v>
      </c>
      <c r="U78">
        <v>100</v>
      </c>
      <c r="V78">
        <v>0</v>
      </c>
    </row>
    <row r="79" spans="1:22" x14ac:dyDescent="0.35">
      <c r="A79" s="1" t="s">
        <v>254</v>
      </c>
      <c r="B79">
        <v>7503040161739</v>
      </c>
      <c r="C79" t="s">
        <v>255</v>
      </c>
      <c r="D79" t="s">
        <v>24</v>
      </c>
      <c r="E79" t="s">
        <v>25</v>
      </c>
      <c r="F79" t="s">
        <v>26</v>
      </c>
      <c r="G79" t="s">
        <v>26</v>
      </c>
      <c r="H79" t="s">
        <v>25</v>
      </c>
      <c r="J79">
        <v>120</v>
      </c>
      <c r="K79">
        <v>120</v>
      </c>
      <c r="L79">
        <v>120</v>
      </c>
      <c r="M79">
        <v>0</v>
      </c>
      <c r="N79">
        <v>0</v>
      </c>
      <c r="O79">
        <v>43.87</v>
      </c>
      <c r="P79">
        <v>0</v>
      </c>
      <c r="Q79">
        <v>1</v>
      </c>
      <c r="R79">
        <v>42121600</v>
      </c>
      <c r="S79" t="s">
        <v>256</v>
      </c>
      <c r="T79">
        <v>1</v>
      </c>
      <c r="U79">
        <v>60</v>
      </c>
      <c r="V79">
        <v>0</v>
      </c>
    </row>
    <row r="80" spans="1:22" x14ac:dyDescent="0.35">
      <c r="A80" s="1" t="s">
        <v>257</v>
      </c>
      <c r="B80" t="s">
        <v>257</v>
      </c>
      <c r="C80" t="s">
        <v>258</v>
      </c>
      <c r="D80" t="s">
        <v>24</v>
      </c>
      <c r="E80" t="s">
        <v>25</v>
      </c>
      <c r="F80" t="s">
        <v>26</v>
      </c>
      <c r="G80" t="s">
        <v>26</v>
      </c>
      <c r="H80" t="s">
        <v>25</v>
      </c>
      <c r="J80">
        <v>310</v>
      </c>
      <c r="K80">
        <v>310</v>
      </c>
      <c r="L80">
        <v>310</v>
      </c>
      <c r="M80">
        <v>0</v>
      </c>
      <c r="N80">
        <v>0</v>
      </c>
      <c r="O80">
        <v>113.34</v>
      </c>
      <c r="P80">
        <v>0</v>
      </c>
      <c r="Q80">
        <v>1</v>
      </c>
      <c r="R80">
        <v>42121600</v>
      </c>
      <c r="S80" t="s">
        <v>259</v>
      </c>
      <c r="T80">
        <v>1</v>
      </c>
      <c r="U80">
        <v>10</v>
      </c>
      <c r="V80">
        <v>0</v>
      </c>
    </row>
    <row r="81" spans="1:22" x14ac:dyDescent="0.35">
      <c r="A81" s="1" t="s">
        <v>260</v>
      </c>
      <c r="B81">
        <v>7503040161791</v>
      </c>
      <c r="C81" t="s">
        <v>261</v>
      </c>
      <c r="D81" t="s">
        <v>24</v>
      </c>
      <c r="E81" t="s">
        <v>25</v>
      </c>
      <c r="F81" t="s">
        <v>26</v>
      </c>
      <c r="G81" t="s">
        <v>26</v>
      </c>
      <c r="H81" t="s">
        <v>25</v>
      </c>
      <c r="J81">
        <v>160</v>
      </c>
      <c r="K81">
        <v>160</v>
      </c>
      <c r="L81">
        <v>160</v>
      </c>
      <c r="M81">
        <v>0</v>
      </c>
      <c r="N81">
        <v>0</v>
      </c>
      <c r="O81">
        <v>58.5</v>
      </c>
      <c r="P81">
        <v>0</v>
      </c>
      <c r="Q81">
        <v>1</v>
      </c>
      <c r="R81">
        <v>42121600</v>
      </c>
      <c r="S81" t="s">
        <v>262</v>
      </c>
      <c r="T81">
        <v>1</v>
      </c>
      <c r="U81">
        <v>200</v>
      </c>
      <c r="V81">
        <v>0</v>
      </c>
    </row>
    <row r="82" spans="1:22" x14ac:dyDescent="0.35">
      <c r="A82" s="1" t="s">
        <v>263</v>
      </c>
      <c r="B82">
        <v>7503040568040</v>
      </c>
      <c r="C82" t="s">
        <v>264</v>
      </c>
      <c r="D82" t="s">
        <v>24</v>
      </c>
      <c r="E82" t="s">
        <v>25</v>
      </c>
      <c r="F82" t="s">
        <v>26</v>
      </c>
      <c r="G82" t="s">
        <v>26</v>
      </c>
      <c r="H82" t="s">
        <v>25</v>
      </c>
      <c r="J82">
        <v>450</v>
      </c>
      <c r="K82">
        <v>450</v>
      </c>
      <c r="L82">
        <v>450</v>
      </c>
      <c r="M82">
        <v>0</v>
      </c>
      <c r="N82">
        <v>0</v>
      </c>
      <c r="O82">
        <v>164.52</v>
      </c>
      <c r="P82">
        <v>0</v>
      </c>
      <c r="Q82">
        <v>1</v>
      </c>
      <c r="R82">
        <v>42121600</v>
      </c>
      <c r="S82" t="s">
        <v>265</v>
      </c>
      <c r="T82">
        <v>1</v>
      </c>
      <c r="U82">
        <v>16</v>
      </c>
      <c r="V82">
        <v>0</v>
      </c>
    </row>
    <row r="83" spans="1:22" x14ac:dyDescent="0.35">
      <c r="A83" s="1" t="s">
        <v>266</v>
      </c>
      <c r="B83">
        <v>7503040568057</v>
      </c>
      <c r="C83" t="s">
        <v>267</v>
      </c>
      <c r="D83" t="s">
        <v>24</v>
      </c>
      <c r="E83" t="s">
        <v>25</v>
      </c>
      <c r="F83" t="s">
        <v>26</v>
      </c>
      <c r="G83" t="s">
        <v>26</v>
      </c>
      <c r="H83" t="s">
        <v>25</v>
      </c>
      <c r="J83">
        <v>690</v>
      </c>
      <c r="K83">
        <v>690</v>
      </c>
      <c r="L83">
        <v>690</v>
      </c>
      <c r="M83">
        <v>0</v>
      </c>
      <c r="N83">
        <v>0</v>
      </c>
      <c r="O83">
        <v>252.26</v>
      </c>
      <c r="P83">
        <v>0</v>
      </c>
      <c r="Q83">
        <v>1</v>
      </c>
      <c r="R83">
        <v>42121600</v>
      </c>
      <c r="S83" t="s">
        <v>268</v>
      </c>
      <c r="T83">
        <v>1</v>
      </c>
      <c r="U83">
        <v>16</v>
      </c>
      <c r="V83">
        <v>0</v>
      </c>
    </row>
    <row r="84" spans="1:22" x14ac:dyDescent="0.35">
      <c r="A84" s="1" t="s">
        <v>269</v>
      </c>
      <c r="B84">
        <v>7503040568064</v>
      </c>
      <c r="C84" t="s">
        <v>270</v>
      </c>
      <c r="D84" t="s">
        <v>24</v>
      </c>
      <c r="E84" t="s">
        <v>25</v>
      </c>
      <c r="F84" t="s">
        <v>26</v>
      </c>
      <c r="G84" t="s">
        <v>26</v>
      </c>
      <c r="H84" t="s">
        <v>25</v>
      </c>
      <c r="J84">
        <v>290</v>
      </c>
      <c r="K84">
        <v>290</v>
      </c>
      <c r="L84">
        <v>290</v>
      </c>
      <c r="M84">
        <v>0</v>
      </c>
      <c r="N84">
        <v>0</v>
      </c>
      <c r="O84">
        <v>106.02</v>
      </c>
      <c r="P84">
        <v>0</v>
      </c>
      <c r="Q84">
        <v>1</v>
      </c>
      <c r="R84">
        <v>42121600</v>
      </c>
      <c r="S84" t="s">
        <v>271</v>
      </c>
      <c r="T84">
        <v>1</v>
      </c>
      <c r="U84">
        <v>15</v>
      </c>
      <c r="V84">
        <v>0</v>
      </c>
    </row>
    <row r="85" spans="1:22" x14ac:dyDescent="0.35">
      <c r="A85" s="1" t="s">
        <v>272</v>
      </c>
      <c r="B85" t="s">
        <v>272</v>
      </c>
      <c r="C85" t="s">
        <v>273</v>
      </c>
      <c r="D85" t="s">
        <v>24</v>
      </c>
      <c r="E85" t="s">
        <v>25</v>
      </c>
      <c r="F85" t="s">
        <v>26</v>
      </c>
      <c r="G85" t="s">
        <v>26</v>
      </c>
      <c r="H85" t="s">
        <v>25</v>
      </c>
      <c r="J85">
        <v>200</v>
      </c>
      <c r="K85">
        <v>200</v>
      </c>
      <c r="L85">
        <v>200</v>
      </c>
      <c r="M85">
        <v>0</v>
      </c>
      <c r="N85">
        <v>0</v>
      </c>
      <c r="O85">
        <v>73.12</v>
      </c>
      <c r="P85">
        <v>1</v>
      </c>
      <c r="Q85">
        <v>1</v>
      </c>
      <c r="R85">
        <v>42121600</v>
      </c>
      <c r="S85" t="s">
        <v>274</v>
      </c>
      <c r="T85">
        <v>1</v>
      </c>
      <c r="U85">
        <v>20</v>
      </c>
      <c r="V85">
        <v>0</v>
      </c>
    </row>
    <row r="86" spans="1:22" x14ac:dyDescent="0.35">
      <c r="A86" s="1" t="s">
        <v>275</v>
      </c>
      <c r="B86">
        <v>7503040161586</v>
      </c>
      <c r="C86" t="s">
        <v>276</v>
      </c>
      <c r="D86" t="s">
        <v>24</v>
      </c>
      <c r="E86" t="s">
        <v>25</v>
      </c>
      <c r="F86" t="s">
        <v>26</v>
      </c>
      <c r="G86" t="s">
        <v>26</v>
      </c>
      <c r="H86" t="s">
        <v>25</v>
      </c>
      <c r="J86">
        <v>140</v>
      </c>
      <c r="K86">
        <v>140</v>
      </c>
      <c r="L86">
        <v>140</v>
      </c>
      <c r="M86">
        <v>0</v>
      </c>
      <c r="N86">
        <v>0</v>
      </c>
      <c r="O86">
        <v>51.18</v>
      </c>
      <c r="P86">
        <v>1</v>
      </c>
      <c r="Q86">
        <v>1</v>
      </c>
      <c r="R86">
        <v>42121600</v>
      </c>
      <c r="S86" t="s">
        <v>277</v>
      </c>
      <c r="T86">
        <v>1</v>
      </c>
      <c r="U86">
        <v>80</v>
      </c>
      <c r="V86">
        <v>0</v>
      </c>
    </row>
    <row r="87" spans="1:22" x14ac:dyDescent="0.35">
      <c r="A87" s="1" t="s">
        <v>278</v>
      </c>
      <c r="B87">
        <v>7503040161579</v>
      </c>
      <c r="C87" t="s">
        <v>279</v>
      </c>
      <c r="D87" t="s">
        <v>24</v>
      </c>
      <c r="E87" t="s">
        <v>25</v>
      </c>
      <c r="F87" t="s">
        <v>26</v>
      </c>
      <c r="G87" t="s">
        <v>26</v>
      </c>
      <c r="H87" t="s">
        <v>25</v>
      </c>
      <c r="J87">
        <v>190</v>
      </c>
      <c r="K87">
        <v>190</v>
      </c>
      <c r="L87">
        <v>190</v>
      </c>
      <c r="M87">
        <v>0</v>
      </c>
      <c r="N87">
        <v>0</v>
      </c>
      <c r="O87">
        <v>69.459999999999994</v>
      </c>
      <c r="P87">
        <v>0</v>
      </c>
      <c r="Q87">
        <v>1</v>
      </c>
      <c r="R87">
        <v>42121600</v>
      </c>
      <c r="S87" t="s">
        <v>280</v>
      </c>
      <c r="T87">
        <v>1</v>
      </c>
      <c r="U87">
        <v>40</v>
      </c>
      <c r="V87">
        <v>0</v>
      </c>
    </row>
    <row r="88" spans="1:22" x14ac:dyDescent="0.35">
      <c r="A88" s="1" t="s">
        <v>281</v>
      </c>
      <c r="B88">
        <v>7503040161999</v>
      </c>
      <c r="C88" t="s">
        <v>282</v>
      </c>
      <c r="D88" t="s">
        <v>24</v>
      </c>
      <c r="E88" t="s">
        <v>25</v>
      </c>
      <c r="F88" t="s">
        <v>26</v>
      </c>
      <c r="G88" t="s">
        <v>26</v>
      </c>
      <c r="H88" t="s">
        <v>25</v>
      </c>
      <c r="J88">
        <v>260</v>
      </c>
      <c r="K88">
        <v>260</v>
      </c>
      <c r="L88">
        <v>260</v>
      </c>
      <c r="M88">
        <v>0</v>
      </c>
      <c r="N88">
        <v>0</v>
      </c>
      <c r="O88">
        <v>95.06</v>
      </c>
      <c r="P88">
        <v>1</v>
      </c>
      <c r="Q88">
        <v>1</v>
      </c>
      <c r="R88">
        <v>42121600</v>
      </c>
      <c r="S88" t="s">
        <v>283</v>
      </c>
      <c r="T88">
        <v>1</v>
      </c>
      <c r="U88">
        <v>30</v>
      </c>
      <c r="V88">
        <v>0</v>
      </c>
    </row>
    <row r="89" spans="1:22" x14ac:dyDescent="0.35">
      <c r="A89" s="1" t="s">
        <v>284</v>
      </c>
      <c r="B89" t="s">
        <v>284</v>
      </c>
      <c r="C89" t="s">
        <v>285</v>
      </c>
      <c r="D89" t="s">
        <v>24</v>
      </c>
      <c r="E89" t="s">
        <v>25</v>
      </c>
      <c r="F89" t="s">
        <v>26</v>
      </c>
      <c r="G89" t="s">
        <v>26</v>
      </c>
      <c r="H89" t="s">
        <v>25</v>
      </c>
      <c r="J89">
        <v>380</v>
      </c>
      <c r="K89">
        <v>380</v>
      </c>
      <c r="L89">
        <v>380</v>
      </c>
      <c r="M89">
        <v>0</v>
      </c>
      <c r="N89">
        <v>0</v>
      </c>
      <c r="O89">
        <v>138.93</v>
      </c>
      <c r="P89">
        <v>1</v>
      </c>
      <c r="Q89">
        <v>1</v>
      </c>
      <c r="R89">
        <v>42121600</v>
      </c>
      <c r="S89" t="s">
        <v>286</v>
      </c>
      <c r="T89">
        <v>1</v>
      </c>
      <c r="U89">
        <v>30</v>
      </c>
      <c r="V89">
        <v>0</v>
      </c>
    </row>
    <row r="90" spans="1:22" x14ac:dyDescent="0.35">
      <c r="A90" s="1" t="s">
        <v>287</v>
      </c>
      <c r="B90" t="s">
        <v>287</v>
      </c>
      <c r="C90" t="s">
        <v>288</v>
      </c>
      <c r="D90" t="s">
        <v>24</v>
      </c>
      <c r="E90" t="s">
        <v>25</v>
      </c>
      <c r="F90" t="s">
        <v>26</v>
      </c>
      <c r="G90" t="s">
        <v>26</v>
      </c>
      <c r="H90" t="s">
        <v>25</v>
      </c>
      <c r="J90">
        <v>220</v>
      </c>
      <c r="K90">
        <v>220</v>
      </c>
      <c r="L90">
        <v>220</v>
      </c>
      <c r="M90">
        <v>0</v>
      </c>
      <c r="N90">
        <v>0</v>
      </c>
      <c r="O90">
        <v>80.430000000000007</v>
      </c>
      <c r="P90">
        <v>1</v>
      </c>
      <c r="Q90">
        <v>1</v>
      </c>
      <c r="R90">
        <v>42121600</v>
      </c>
      <c r="S90" t="s">
        <v>289</v>
      </c>
      <c r="T90">
        <v>1</v>
      </c>
      <c r="U90">
        <v>40</v>
      </c>
      <c r="V90">
        <v>0</v>
      </c>
    </row>
    <row r="91" spans="1:22" x14ac:dyDescent="0.35">
      <c r="A91" s="1" t="s">
        <v>290</v>
      </c>
      <c r="B91" t="s">
        <v>290</v>
      </c>
      <c r="C91" t="s">
        <v>291</v>
      </c>
      <c r="D91" t="s">
        <v>24</v>
      </c>
      <c r="E91" t="s">
        <v>25</v>
      </c>
      <c r="F91" t="s">
        <v>26</v>
      </c>
      <c r="G91" t="s">
        <v>26</v>
      </c>
      <c r="H91" t="s">
        <v>25</v>
      </c>
      <c r="J91">
        <v>110</v>
      </c>
      <c r="K91">
        <v>110</v>
      </c>
      <c r="L91">
        <v>110</v>
      </c>
      <c r="M91">
        <v>0</v>
      </c>
      <c r="N91">
        <v>0</v>
      </c>
      <c r="O91">
        <v>40.22</v>
      </c>
      <c r="P91">
        <v>1</v>
      </c>
      <c r="Q91">
        <v>1</v>
      </c>
      <c r="R91">
        <v>42121600</v>
      </c>
      <c r="S91" t="s">
        <v>292</v>
      </c>
      <c r="T91">
        <v>1</v>
      </c>
      <c r="U91">
        <v>10</v>
      </c>
      <c r="V91">
        <v>0</v>
      </c>
    </row>
    <row r="92" spans="1:22" x14ac:dyDescent="0.35">
      <c r="A92" s="1" t="s">
        <v>293</v>
      </c>
      <c r="C92" t="s">
        <v>294</v>
      </c>
      <c r="D92" t="s">
        <v>24</v>
      </c>
      <c r="E92" t="s">
        <v>25</v>
      </c>
      <c r="F92" t="s">
        <v>26</v>
      </c>
      <c r="G92" t="s">
        <v>26</v>
      </c>
      <c r="H92" t="s">
        <v>25</v>
      </c>
      <c r="J92">
        <v>99</v>
      </c>
      <c r="K92">
        <v>99</v>
      </c>
      <c r="L92">
        <v>99</v>
      </c>
      <c r="M92">
        <v>0</v>
      </c>
      <c r="N92">
        <v>0</v>
      </c>
      <c r="O92">
        <v>36.19</v>
      </c>
      <c r="P92">
        <v>1</v>
      </c>
      <c r="Q92">
        <v>1</v>
      </c>
      <c r="R92">
        <v>42121600</v>
      </c>
      <c r="S92" t="s">
        <v>295</v>
      </c>
      <c r="T92">
        <v>1</v>
      </c>
      <c r="U92">
        <v>0</v>
      </c>
      <c r="V92">
        <v>0</v>
      </c>
    </row>
    <row r="93" spans="1:22" x14ac:dyDescent="0.35">
      <c r="A93" s="1" t="s">
        <v>296</v>
      </c>
      <c r="B93" t="s">
        <v>296</v>
      </c>
      <c r="C93" t="s">
        <v>297</v>
      </c>
      <c r="D93" t="s">
        <v>24</v>
      </c>
      <c r="E93" t="s">
        <v>25</v>
      </c>
      <c r="F93" t="s">
        <v>26</v>
      </c>
      <c r="G93" t="s">
        <v>26</v>
      </c>
      <c r="H93" t="s">
        <v>25</v>
      </c>
      <c r="J93">
        <v>116</v>
      </c>
      <c r="K93">
        <v>116</v>
      </c>
      <c r="L93">
        <v>116</v>
      </c>
      <c r="M93">
        <v>0</v>
      </c>
      <c r="N93">
        <v>0</v>
      </c>
      <c r="O93">
        <v>42.41</v>
      </c>
      <c r="P93">
        <v>1</v>
      </c>
      <c r="Q93">
        <v>1</v>
      </c>
      <c r="R93">
        <v>42121600</v>
      </c>
      <c r="S93" t="s">
        <v>298</v>
      </c>
      <c r="T93">
        <v>1</v>
      </c>
      <c r="U93">
        <v>0</v>
      </c>
      <c r="V93">
        <v>0</v>
      </c>
    </row>
    <row r="94" spans="1:22" x14ac:dyDescent="0.35">
      <c r="A94" s="1" t="s">
        <v>299</v>
      </c>
      <c r="B94" t="s">
        <v>299</v>
      </c>
      <c r="C94" t="s">
        <v>300</v>
      </c>
      <c r="D94" t="s">
        <v>24</v>
      </c>
      <c r="E94" t="s">
        <v>25</v>
      </c>
      <c r="F94" t="s">
        <v>26</v>
      </c>
      <c r="G94" t="s">
        <v>26</v>
      </c>
      <c r="H94" t="s">
        <v>25</v>
      </c>
      <c r="J94">
        <v>154</v>
      </c>
      <c r="K94">
        <v>154</v>
      </c>
      <c r="L94">
        <v>154</v>
      </c>
      <c r="M94">
        <v>0</v>
      </c>
      <c r="N94">
        <v>0</v>
      </c>
      <c r="O94">
        <v>56.3</v>
      </c>
      <c r="P94">
        <v>1</v>
      </c>
      <c r="Q94">
        <v>1</v>
      </c>
      <c r="R94">
        <v>42121600</v>
      </c>
      <c r="S94" t="s">
        <v>301</v>
      </c>
      <c r="T94">
        <v>1</v>
      </c>
      <c r="U94">
        <v>0</v>
      </c>
      <c r="V94">
        <v>0</v>
      </c>
    </row>
    <row r="95" spans="1:22" x14ac:dyDescent="0.35">
      <c r="A95" s="1" t="s">
        <v>302</v>
      </c>
      <c r="B95" t="s">
        <v>302</v>
      </c>
      <c r="C95" t="s">
        <v>303</v>
      </c>
      <c r="D95" t="s">
        <v>24</v>
      </c>
      <c r="E95" t="s">
        <v>25</v>
      </c>
      <c r="F95" t="s">
        <v>26</v>
      </c>
      <c r="G95" t="s">
        <v>26</v>
      </c>
      <c r="H95" t="s">
        <v>25</v>
      </c>
      <c r="J95">
        <v>77</v>
      </c>
      <c r="K95">
        <v>77</v>
      </c>
      <c r="L95">
        <v>77</v>
      </c>
      <c r="M95">
        <v>0</v>
      </c>
      <c r="N95">
        <v>0</v>
      </c>
      <c r="O95">
        <v>28.15</v>
      </c>
      <c r="P95">
        <v>1</v>
      </c>
      <c r="Q95">
        <v>1</v>
      </c>
      <c r="R95">
        <v>42121600</v>
      </c>
      <c r="S95" t="s">
        <v>304</v>
      </c>
      <c r="T95">
        <v>1</v>
      </c>
      <c r="U95">
        <v>0</v>
      </c>
      <c r="V95">
        <v>0</v>
      </c>
    </row>
    <row r="96" spans="1:22" x14ac:dyDescent="0.35">
      <c r="A96" s="1" t="s">
        <v>305</v>
      </c>
      <c r="B96" t="s">
        <v>305</v>
      </c>
      <c r="C96" t="s">
        <v>306</v>
      </c>
      <c r="D96" t="s">
        <v>24</v>
      </c>
      <c r="E96" t="s">
        <v>25</v>
      </c>
      <c r="F96" t="s">
        <v>26</v>
      </c>
      <c r="G96" t="s">
        <v>26</v>
      </c>
      <c r="H96" t="s">
        <v>25</v>
      </c>
      <c r="J96">
        <v>110</v>
      </c>
      <c r="K96">
        <v>110</v>
      </c>
      <c r="L96">
        <v>110</v>
      </c>
      <c r="M96">
        <v>0</v>
      </c>
      <c r="N96">
        <v>0</v>
      </c>
      <c r="O96">
        <v>40.22</v>
      </c>
      <c r="P96">
        <v>1</v>
      </c>
      <c r="Q96">
        <v>1</v>
      </c>
      <c r="R96">
        <v>42121600</v>
      </c>
      <c r="S96" t="s">
        <v>307</v>
      </c>
      <c r="T96">
        <v>1</v>
      </c>
      <c r="U96">
        <v>10</v>
      </c>
      <c r="V96">
        <v>0</v>
      </c>
    </row>
    <row r="97" spans="1:22" x14ac:dyDescent="0.35">
      <c r="A97" s="1" t="s">
        <v>308</v>
      </c>
      <c r="B97" t="s">
        <v>308</v>
      </c>
      <c r="C97" t="s">
        <v>309</v>
      </c>
      <c r="D97" t="s">
        <v>24</v>
      </c>
      <c r="E97" t="s">
        <v>25</v>
      </c>
      <c r="F97" t="s">
        <v>26</v>
      </c>
      <c r="G97" t="s">
        <v>26</v>
      </c>
      <c r="H97" t="s">
        <v>25</v>
      </c>
      <c r="J97">
        <v>80</v>
      </c>
      <c r="K97">
        <v>80</v>
      </c>
      <c r="L97">
        <v>80</v>
      </c>
      <c r="M97">
        <v>0</v>
      </c>
      <c r="N97">
        <v>0</v>
      </c>
      <c r="O97">
        <v>29.25</v>
      </c>
      <c r="P97">
        <v>1</v>
      </c>
      <c r="Q97">
        <v>1</v>
      </c>
      <c r="R97">
        <v>42121600</v>
      </c>
      <c r="S97" t="s">
        <v>310</v>
      </c>
      <c r="T97">
        <v>1</v>
      </c>
      <c r="U97">
        <v>20</v>
      </c>
      <c r="V97">
        <v>0</v>
      </c>
    </row>
    <row r="98" spans="1:22" x14ac:dyDescent="0.35">
      <c r="A98" s="1" t="s">
        <v>311</v>
      </c>
      <c r="B98" t="s">
        <v>311</v>
      </c>
      <c r="C98" t="s">
        <v>312</v>
      </c>
      <c r="D98" t="s">
        <v>24</v>
      </c>
      <c r="E98" t="s">
        <v>25</v>
      </c>
      <c r="F98" t="s">
        <v>26</v>
      </c>
      <c r="G98" t="s">
        <v>26</v>
      </c>
      <c r="H98" t="s">
        <v>25</v>
      </c>
      <c r="J98">
        <v>195</v>
      </c>
      <c r="K98">
        <v>195</v>
      </c>
      <c r="L98">
        <v>195</v>
      </c>
      <c r="M98">
        <v>0</v>
      </c>
      <c r="N98">
        <v>0</v>
      </c>
      <c r="O98">
        <v>71.290000000000006</v>
      </c>
      <c r="P98">
        <v>1</v>
      </c>
      <c r="Q98">
        <v>1</v>
      </c>
      <c r="R98">
        <v>42121600</v>
      </c>
      <c r="S98" t="s">
        <v>313</v>
      </c>
      <c r="T98">
        <v>1</v>
      </c>
      <c r="U98">
        <v>25</v>
      </c>
      <c r="V98">
        <v>0</v>
      </c>
    </row>
    <row r="99" spans="1:22" x14ac:dyDescent="0.35">
      <c r="A99" s="1" t="s">
        <v>314</v>
      </c>
      <c r="B99">
        <v>7503040161876</v>
      </c>
      <c r="C99" t="s">
        <v>315</v>
      </c>
      <c r="D99" t="s">
        <v>24</v>
      </c>
      <c r="E99" t="s">
        <v>25</v>
      </c>
      <c r="F99" t="s">
        <v>26</v>
      </c>
      <c r="G99" t="s">
        <v>26</v>
      </c>
      <c r="H99" t="s">
        <v>25</v>
      </c>
      <c r="J99">
        <v>110</v>
      </c>
      <c r="K99">
        <v>110</v>
      </c>
      <c r="L99">
        <v>110</v>
      </c>
      <c r="M99">
        <v>0</v>
      </c>
      <c r="N99">
        <v>0</v>
      </c>
      <c r="O99">
        <v>40.22</v>
      </c>
      <c r="P99">
        <v>1</v>
      </c>
      <c r="Q99">
        <v>1</v>
      </c>
      <c r="R99">
        <v>42121600</v>
      </c>
      <c r="S99" t="s">
        <v>316</v>
      </c>
      <c r="T99">
        <v>1</v>
      </c>
      <c r="U99">
        <v>45</v>
      </c>
      <c r="V99">
        <v>0</v>
      </c>
    </row>
    <row r="100" spans="1:22" x14ac:dyDescent="0.35">
      <c r="A100" s="1" t="s">
        <v>317</v>
      </c>
      <c r="B100">
        <v>7503040161821</v>
      </c>
      <c r="C100" t="s">
        <v>318</v>
      </c>
      <c r="D100" t="s">
        <v>24</v>
      </c>
      <c r="E100" t="s">
        <v>25</v>
      </c>
      <c r="F100" t="s">
        <v>26</v>
      </c>
      <c r="G100" t="s">
        <v>26</v>
      </c>
      <c r="H100" t="s">
        <v>25</v>
      </c>
      <c r="J100">
        <v>300</v>
      </c>
      <c r="K100">
        <v>300</v>
      </c>
      <c r="L100">
        <v>300</v>
      </c>
      <c r="M100">
        <v>0</v>
      </c>
      <c r="N100">
        <v>0</v>
      </c>
      <c r="O100">
        <v>109.68</v>
      </c>
      <c r="P100">
        <v>1</v>
      </c>
      <c r="Q100">
        <v>1</v>
      </c>
      <c r="R100">
        <v>42121600</v>
      </c>
      <c r="S100" t="s">
        <v>319</v>
      </c>
      <c r="T100">
        <v>1</v>
      </c>
      <c r="U100">
        <v>120</v>
      </c>
      <c r="V100">
        <v>0</v>
      </c>
    </row>
    <row r="101" spans="1:22" x14ac:dyDescent="0.35">
      <c r="A101" s="1" t="s">
        <v>320</v>
      </c>
      <c r="B101">
        <v>7503040161838</v>
      </c>
      <c r="C101" t="s">
        <v>321</v>
      </c>
      <c r="D101" t="s">
        <v>24</v>
      </c>
      <c r="E101" t="s">
        <v>25</v>
      </c>
      <c r="F101" t="s">
        <v>26</v>
      </c>
      <c r="G101" t="s">
        <v>26</v>
      </c>
      <c r="H101" t="s">
        <v>25</v>
      </c>
      <c r="J101">
        <v>250</v>
      </c>
      <c r="K101">
        <v>250</v>
      </c>
      <c r="L101">
        <v>250</v>
      </c>
      <c r="M101">
        <v>0</v>
      </c>
      <c r="N101">
        <v>0</v>
      </c>
      <c r="O101">
        <v>91.4</v>
      </c>
      <c r="P101">
        <v>1</v>
      </c>
      <c r="Q101">
        <v>1</v>
      </c>
      <c r="R101">
        <v>42121600</v>
      </c>
      <c r="S101" t="s">
        <v>322</v>
      </c>
      <c r="T101">
        <v>1</v>
      </c>
      <c r="U101">
        <v>220</v>
      </c>
      <c r="V101">
        <v>0</v>
      </c>
    </row>
    <row r="102" spans="1:22" x14ac:dyDescent="0.35">
      <c r="A102" s="1" t="s">
        <v>323</v>
      </c>
      <c r="B102">
        <v>7503040161975</v>
      </c>
      <c r="C102" t="s">
        <v>324</v>
      </c>
      <c r="D102" t="s">
        <v>24</v>
      </c>
      <c r="E102" t="s">
        <v>25</v>
      </c>
      <c r="F102" t="s">
        <v>26</v>
      </c>
      <c r="G102" t="s">
        <v>26</v>
      </c>
      <c r="H102" t="s">
        <v>25</v>
      </c>
      <c r="J102">
        <v>165</v>
      </c>
      <c r="K102">
        <v>165</v>
      </c>
      <c r="L102">
        <v>165</v>
      </c>
      <c r="M102">
        <v>0</v>
      </c>
      <c r="N102">
        <v>0</v>
      </c>
      <c r="O102">
        <v>60.32</v>
      </c>
      <c r="P102">
        <v>0</v>
      </c>
      <c r="Q102">
        <v>1</v>
      </c>
      <c r="R102">
        <v>42121600</v>
      </c>
      <c r="S102" t="s">
        <v>325</v>
      </c>
      <c r="T102">
        <v>1</v>
      </c>
      <c r="U102">
        <v>60</v>
      </c>
      <c r="V102">
        <v>0</v>
      </c>
    </row>
    <row r="103" spans="1:22" x14ac:dyDescent="0.35">
      <c r="A103" s="1" t="s">
        <v>326</v>
      </c>
      <c r="B103">
        <v>7503040161982</v>
      </c>
      <c r="C103" t="s">
        <v>327</v>
      </c>
      <c r="D103" t="s">
        <v>24</v>
      </c>
      <c r="E103" t="s">
        <v>25</v>
      </c>
      <c r="F103" t="s">
        <v>26</v>
      </c>
      <c r="G103" t="s">
        <v>26</v>
      </c>
      <c r="H103" t="s">
        <v>25</v>
      </c>
      <c r="J103">
        <v>135</v>
      </c>
      <c r="K103">
        <v>135</v>
      </c>
      <c r="L103">
        <v>135</v>
      </c>
      <c r="M103">
        <v>0</v>
      </c>
      <c r="N103">
        <v>0</v>
      </c>
      <c r="O103">
        <v>49.36</v>
      </c>
      <c r="P103">
        <v>0</v>
      </c>
      <c r="Q103">
        <v>1</v>
      </c>
      <c r="R103">
        <v>42121600</v>
      </c>
      <c r="S103" t="s">
        <v>328</v>
      </c>
      <c r="T103">
        <v>1</v>
      </c>
      <c r="U103">
        <v>80</v>
      </c>
      <c r="V103">
        <v>0</v>
      </c>
    </row>
    <row r="104" spans="1:22" x14ac:dyDescent="0.35">
      <c r="A104" s="1" t="s">
        <v>329</v>
      </c>
      <c r="B104">
        <v>7503040161487</v>
      </c>
      <c r="C104" t="s">
        <v>330</v>
      </c>
      <c r="D104" t="s">
        <v>24</v>
      </c>
      <c r="E104" t="s">
        <v>25</v>
      </c>
      <c r="F104" t="s">
        <v>26</v>
      </c>
      <c r="G104" t="s">
        <v>26</v>
      </c>
      <c r="H104" t="s">
        <v>25</v>
      </c>
      <c r="J104">
        <v>120</v>
      </c>
      <c r="K104">
        <v>120</v>
      </c>
      <c r="L104">
        <v>120</v>
      </c>
      <c r="M104">
        <v>0</v>
      </c>
      <c r="N104">
        <v>0</v>
      </c>
      <c r="O104">
        <v>43.87</v>
      </c>
      <c r="P104">
        <v>0</v>
      </c>
      <c r="Q104">
        <v>1</v>
      </c>
      <c r="R104">
        <v>42121600</v>
      </c>
      <c r="S104" t="s">
        <v>331</v>
      </c>
      <c r="T104">
        <v>1</v>
      </c>
      <c r="U104">
        <v>50</v>
      </c>
      <c r="V104">
        <v>0</v>
      </c>
    </row>
    <row r="105" spans="1:22" x14ac:dyDescent="0.35">
      <c r="A105" s="1" t="s">
        <v>332</v>
      </c>
      <c r="B105">
        <v>7503040161753</v>
      </c>
      <c r="C105" t="s">
        <v>333</v>
      </c>
      <c r="D105" t="s">
        <v>24</v>
      </c>
      <c r="E105" t="s">
        <v>25</v>
      </c>
      <c r="F105" t="s">
        <v>26</v>
      </c>
      <c r="G105" t="s">
        <v>26</v>
      </c>
      <c r="H105" t="s">
        <v>25</v>
      </c>
      <c r="J105">
        <v>125</v>
      </c>
      <c r="K105">
        <v>125</v>
      </c>
      <c r="L105">
        <v>125</v>
      </c>
      <c r="M105">
        <v>0</v>
      </c>
      <c r="N105">
        <v>0</v>
      </c>
      <c r="O105">
        <v>45.7</v>
      </c>
      <c r="P105">
        <v>0</v>
      </c>
      <c r="Q105">
        <v>1</v>
      </c>
      <c r="R105">
        <v>42121600</v>
      </c>
      <c r="S105" t="s">
        <v>334</v>
      </c>
      <c r="T105">
        <v>1</v>
      </c>
      <c r="U105">
        <v>65</v>
      </c>
      <c r="V105">
        <v>0</v>
      </c>
    </row>
    <row r="106" spans="1:22" x14ac:dyDescent="0.35">
      <c r="A106" s="1" t="s">
        <v>335</v>
      </c>
      <c r="B106" t="s">
        <v>335</v>
      </c>
      <c r="C106" t="s">
        <v>336</v>
      </c>
      <c r="D106" t="s">
        <v>24</v>
      </c>
      <c r="E106" t="s">
        <v>25</v>
      </c>
      <c r="F106" t="s">
        <v>26</v>
      </c>
      <c r="G106" t="s">
        <v>26</v>
      </c>
      <c r="H106" t="s">
        <v>25</v>
      </c>
      <c r="J106">
        <v>710</v>
      </c>
      <c r="K106">
        <v>710</v>
      </c>
      <c r="L106">
        <v>710</v>
      </c>
      <c r="M106">
        <v>0</v>
      </c>
      <c r="N106">
        <v>0</v>
      </c>
      <c r="O106">
        <v>259.58</v>
      </c>
      <c r="P106">
        <v>1</v>
      </c>
      <c r="Q106">
        <v>1</v>
      </c>
      <c r="R106">
        <v>42121600</v>
      </c>
      <c r="S106" t="s">
        <v>337</v>
      </c>
      <c r="T106">
        <v>1</v>
      </c>
      <c r="U106">
        <v>8</v>
      </c>
      <c r="V106">
        <v>0</v>
      </c>
    </row>
    <row r="107" spans="1:22" x14ac:dyDescent="0.35">
      <c r="A107" s="1" t="s">
        <v>338</v>
      </c>
      <c r="B107" t="s">
        <v>338</v>
      </c>
      <c r="C107" t="s">
        <v>339</v>
      </c>
      <c r="D107" t="s">
        <v>24</v>
      </c>
      <c r="E107" t="s">
        <v>25</v>
      </c>
      <c r="F107" t="s">
        <v>26</v>
      </c>
      <c r="G107" t="s">
        <v>26</v>
      </c>
      <c r="H107" t="s">
        <v>25</v>
      </c>
      <c r="J107">
        <v>135</v>
      </c>
      <c r="K107">
        <v>135</v>
      </c>
      <c r="L107">
        <v>135</v>
      </c>
      <c r="M107">
        <v>0</v>
      </c>
      <c r="N107">
        <v>0</v>
      </c>
      <c r="O107">
        <v>49.36</v>
      </c>
      <c r="P107">
        <v>1</v>
      </c>
      <c r="Q107">
        <v>1</v>
      </c>
      <c r="R107">
        <v>42121600</v>
      </c>
      <c r="S107" t="s">
        <v>340</v>
      </c>
      <c r="T107">
        <v>1</v>
      </c>
      <c r="U107">
        <v>25</v>
      </c>
      <c r="V107">
        <v>0</v>
      </c>
    </row>
    <row r="108" spans="1:22" x14ac:dyDescent="0.35">
      <c r="A108" s="1" t="s">
        <v>341</v>
      </c>
      <c r="B108" t="s">
        <v>341</v>
      </c>
      <c r="C108" t="s">
        <v>342</v>
      </c>
      <c r="D108" t="s">
        <v>24</v>
      </c>
      <c r="E108" t="s">
        <v>25</v>
      </c>
      <c r="F108" t="s">
        <v>26</v>
      </c>
      <c r="G108" t="s">
        <v>26</v>
      </c>
      <c r="H108" t="s">
        <v>25</v>
      </c>
      <c r="J108">
        <v>155</v>
      </c>
      <c r="K108">
        <v>155</v>
      </c>
      <c r="L108">
        <v>155</v>
      </c>
      <c r="M108">
        <v>0</v>
      </c>
      <c r="N108">
        <v>0</v>
      </c>
      <c r="O108">
        <v>56.67</v>
      </c>
      <c r="P108">
        <v>1</v>
      </c>
      <c r="Q108">
        <v>1</v>
      </c>
      <c r="R108">
        <v>42121600</v>
      </c>
      <c r="S108" t="s">
        <v>343</v>
      </c>
      <c r="T108">
        <v>1</v>
      </c>
      <c r="U108">
        <v>20</v>
      </c>
      <c r="V108">
        <v>0</v>
      </c>
    </row>
    <row r="109" spans="1:22" x14ac:dyDescent="0.35">
      <c r="A109" s="1" t="s">
        <v>344</v>
      </c>
      <c r="B109" t="s">
        <v>344</v>
      </c>
      <c r="C109" t="s">
        <v>345</v>
      </c>
      <c r="D109" t="s">
        <v>24</v>
      </c>
      <c r="E109" t="s">
        <v>25</v>
      </c>
      <c r="F109" t="s">
        <v>26</v>
      </c>
      <c r="G109" t="s">
        <v>26</v>
      </c>
      <c r="H109" t="s">
        <v>25</v>
      </c>
      <c r="J109">
        <v>1250</v>
      </c>
      <c r="K109">
        <v>1250</v>
      </c>
      <c r="L109">
        <v>1250</v>
      </c>
      <c r="M109">
        <v>0</v>
      </c>
      <c r="N109">
        <v>0</v>
      </c>
      <c r="O109">
        <v>457</v>
      </c>
      <c r="P109">
        <v>1</v>
      </c>
      <c r="Q109">
        <v>1</v>
      </c>
      <c r="R109">
        <v>42121600</v>
      </c>
      <c r="S109" t="s">
        <v>346</v>
      </c>
      <c r="T109">
        <v>1</v>
      </c>
      <c r="U109">
        <v>12</v>
      </c>
      <c r="V109">
        <v>0</v>
      </c>
    </row>
    <row r="110" spans="1:22" x14ac:dyDescent="0.35">
      <c r="A110" s="1" t="s">
        <v>347</v>
      </c>
      <c r="B110" t="s">
        <v>347</v>
      </c>
      <c r="C110" t="s">
        <v>348</v>
      </c>
      <c r="D110" t="s">
        <v>24</v>
      </c>
      <c r="E110" t="s">
        <v>25</v>
      </c>
      <c r="F110" t="s">
        <v>26</v>
      </c>
      <c r="G110" t="s">
        <v>26</v>
      </c>
      <c r="H110" t="s">
        <v>25</v>
      </c>
      <c r="J110">
        <v>160</v>
      </c>
      <c r="K110">
        <v>160</v>
      </c>
      <c r="L110">
        <v>160</v>
      </c>
      <c r="M110">
        <v>0</v>
      </c>
      <c r="N110">
        <v>0</v>
      </c>
      <c r="O110">
        <v>58.5</v>
      </c>
      <c r="P110">
        <v>1</v>
      </c>
      <c r="Q110">
        <v>1</v>
      </c>
      <c r="R110">
        <v>42121600</v>
      </c>
      <c r="S110" t="s">
        <v>349</v>
      </c>
      <c r="T110">
        <v>1</v>
      </c>
      <c r="U110">
        <v>15</v>
      </c>
      <c r="V110">
        <v>0</v>
      </c>
    </row>
    <row r="111" spans="1:22" x14ac:dyDescent="0.35">
      <c r="A111" s="1" t="s">
        <v>350</v>
      </c>
      <c r="B111" t="s">
        <v>350</v>
      </c>
      <c r="C111" t="s">
        <v>351</v>
      </c>
      <c r="D111" t="s">
        <v>24</v>
      </c>
      <c r="E111" t="s">
        <v>25</v>
      </c>
      <c r="F111" t="s">
        <v>26</v>
      </c>
      <c r="G111" t="s">
        <v>26</v>
      </c>
      <c r="H111" t="s">
        <v>25</v>
      </c>
      <c r="J111">
        <v>285</v>
      </c>
      <c r="K111">
        <v>285</v>
      </c>
      <c r="L111">
        <v>285</v>
      </c>
      <c r="M111">
        <v>0</v>
      </c>
      <c r="N111">
        <v>0</v>
      </c>
      <c r="O111">
        <v>104.2</v>
      </c>
      <c r="P111">
        <v>1</v>
      </c>
      <c r="Q111">
        <v>1</v>
      </c>
      <c r="R111">
        <v>42121600</v>
      </c>
      <c r="S111" t="s">
        <v>352</v>
      </c>
      <c r="T111">
        <v>1</v>
      </c>
      <c r="U111">
        <v>30</v>
      </c>
      <c r="V1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Worksheet</vt:lpstr>
      <vt:lpstr>ut feb 2026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2026-02-09T18:26:39Z</dcterms:created>
  <dcterms:modified xsi:type="dcterms:W3CDTF">2026-02-09T23:09:32Z</dcterms:modified>
  <cp:category/>
</cp:coreProperties>
</file>