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4a63dafef5907eb/Documentos/1JAURIA/2PROVEEDORES/PET GEL/"/>
    </mc:Choice>
  </mc:AlternateContent>
  <xr:revisionPtr revIDLastSave="45" documentId="8_{8530BAE7-FE5C-4CC1-81D1-DA13F70C231D}" xr6:coauthVersionLast="47" xr6:coauthVersionMax="47" xr10:uidLastSave="{B25D563B-CEB6-4AEC-85A6-D42D23979DBE}"/>
  <bookViews>
    <workbookView xWindow="-110" yWindow="-110" windowWidth="19420" windowHeight="10300" activeTab="1" xr2:uid="{51C33AD0-FE86-4D0F-BDF0-03B2EC8E72EA}"/>
  </bookViews>
  <sheets>
    <sheet name="Hoja2" sheetId="2" r:id="rId1"/>
    <sheet name="Hoja3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G4" i="2"/>
  <c r="G3" i="2"/>
  <c r="G2" i="2"/>
  <c r="F3" i="2"/>
  <c r="F4" i="2"/>
  <c r="F5" i="2"/>
  <c r="F6" i="2"/>
  <c r="F2" i="2"/>
  <c r="E5" i="2"/>
  <c r="E6" i="2"/>
  <c r="E4" i="2"/>
  <c r="E3" i="2"/>
  <c r="E2" i="2"/>
  <c r="D6" i="2"/>
  <c r="D5" i="2"/>
  <c r="D4" i="2"/>
  <c r="D3" i="2"/>
  <c r="D2" i="2"/>
  <c r="D7" i="2" l="1"/>
</calcChain>
</file>

<file path=xl/sharedStrings.xml><?xml version="1.0" encoding="utf-8"?>
<sst xmlns="http://schemas.openxmlformats.org/spreadsheetml/2006/main" count="98" uniqueCount="37">
  <si>
    <t>CODIGO</t>
  </si>
  <si>
    <t>CB</t>
  </si>
  <si>
    <t>PRODUCTO</t>
  </si>
  <si>
    <t>DESCRIPCION</t>
  </si>
  <si>
    <t>FABRICANTE</t>
  </si>
  <si>
    <t>LINEA</t>
  </si>
  <si>
    <t>PRECIO_VENTA</t>
  </si>
  <si>
    <t>PRECIO DISTRIBUIDOR</t>
  </si>
  <si>
    <t>PRECIO PUBLICO</t>
  </si>
  <si>
    <t>IVA</t>
  </si>
  <si>
    <t>IEPS</t>
  </si>
  <si>
    <t>COSTO</t>
  </si>
  <si>
    <t>OFERTA</t>
  </si>
  <si>
    <t>STATUS</t>
  </si>
  <si>
    <t>CALVESAT</t>
  </si>
  <si>
    <t>IMAGEN</t>
  </si>
  <si>
    <t>UBICACION</t>
  </si>
  <si>
    <t>MIN</t>
  </si>
  <si>
    <t>MAX</t>
  </si>
  <si>
    <t>SALUD Y BIENESTAR</t>
  </si>
  <si>
    <t>PERROS Y GATOS</t>
  </si>
  <si>
    <t>1A</t>
  </si>
  <si>
    <t>LACTOPET PROBIOTICOS DE USO VETERINARIOS</t>
  </si>
  <si>
    <t>OMEGATRIX ACIDOS GRASOS DE USO VETERINARIO</t>
  </si>
  <si>
    <t>PROPET SILIMARINA DE USO VETERINARIO</t>
  </si>
  <si>
    <t>PETFLEX COLAGENO UCII DE USO VETERINARIO</t>
  </si>
  <si>
    <t>PET VITALITY MULTIVITAMINICO CON HONGO DE REISHI DE USO VETERINARIO</t>
  </si>
  <si>
    <t>PETGEL</t>
  </si>
  <si>
    <t>TOTAL PAGADO</t>
  </si>
  <si>
    <t>MEDICO SUGERIDO</t>
  </si>
  <si>
    <t>MEDICO JAURIA</t>
  </si>
  <si>
    <t>PUBICO SUGERIDO</t>
  </si>
  <si>
    <t>PG563020</t>
  </si>
  <si>
    <t>PG563051</t>
  </si>
  <si>
    <t>PG563037</t>
  </si>
  <si>
    <t>PG563075</t>
  </si>
  <si>
    <t>PG563099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</si>
</sst>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B0F0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43" fontId="0" fillId="0" borderId="0" xfId="1" applyFont="1"/>
    <xf numFmtId="43" fontId="3" fillId="0" borderId="0" xfId="1" applyFont="1"/>
    <xf numFmtId="43" fontId="3" fillId="0" borderId="0" xfId="0" applyNumberFormat="1" applyFont="1"/>
    <xf numFmtId="43" fontId="2" fillId="0" borderId="0" xfId="1" applyFont="1"/>
    <xf numFmtId="0" fontId="0" fillId="2" borderId="0" xfId="0" applyFill="1"/>
    <xf numFmtId="0" fontId="3" fillId="2" borderId="0" xfId="0" applyFont="1" applyFill="1"/>
    <xf numFmtId="43" fontId="3" fillId="2" borderId="0" xfId="1" applyFont="1" applyFill="1"/>
    <xf numFmtId="43" fontId="0" fillId="2" borderId="0" xfId="1" applyFont="1" applyFill="1"/>
    <xf numFmtId="43" fontId="2" fillId="2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831A4-0A5C-4FAE-B48C-F590977CAD1B}">
  <dimension ref="A1:X7"/>
  <sheetViews>
    <sheetView zoomScale="90" zoomScaleNormal="90" workbookViewId="0">
      <selection activeCell="E2" sqref="E2"/>
    </sheetView>
  </sheetViews>
  <sheetFormatPr baseColWidth="10" defaultRowHeight="14.5" x14ac:dyDescent="0.35"/>
  <cols>
    <col min="1" max="1" width="7.81640625" customWidth="1"/>
    <col min="2" max="2" width="3.81640625" bestFit="1" customWidth="1"/>
    <col min="3" max="3" width="8" bestFit="1" customWidth="1"/>
    <col min="4" max="4" width="14.81640625" bestFit="1" customWidth="1"/>
    <col min="5" max="5" width="18.08984375" bestFit="1" customWidth="1"/>
    <col min="6" max="6" width="14.90625" bestFit="1" customWidth="1"/>
    <col min="7" max="7" width="17.81640625" bestFit="1" customWidth="1"/>
    <col min="8" max="8" width="64.36328125" bestFit="1" customWidth="1"/>
    <col min="9" max="9" width="17.08984375" bestFit="1" customWidth="1"/>
    <col min="10" max="10" width="11.08984375" bestFit="1" customWidth="1"/>
    <col min="11" max="11" width="14.81640625" bestFit="1" customWidth="1"/>
    <col min="12" max="12" width="13.26953125" bestFit="1" customWidth="1"/>
    <col min="13" max="13" width="19.26953125" bestFit="1" customWidth="1"/>
    <col min="14" max="14" width="14.90625" bestFit="1" customWidth="1"/>
    <col min="15" max="15" width="3.453125" bestFit="1" customWidth="1"/>
    <col min="16" max="16" width="4.36328125" bestFit="1" customWidth="1"/>
    <col min="17" max="17" width="7.6328125" bestFit="1" customWidth="1"/>
    <col min="18" max="18" width="7.26953125" bestFit="1" customWidth="1"/>
    <col min="19" max="19" width="7" bestFit="1" customWidth="1"/>
    <col min="20" max="20" width="9.1796875" bestFit="1" customWidth="1"/>
    <col min="21" max="21" width="7.36328125" bestFit="1" customWidth="1"/>
    <col min="22" max="22" width="10.36328125" bestFit="1" customWidth="1"/>
    <col min="23" max="23" width="4" bestFit="1" customWidth="1"/>
    <col min="24" max="24" width="4.36328125" bestFit="1" customWidth="1"/>
  </cols>
  <sheetData>
    <row r="1" spans="1:24" x14ac:dyDescent="0.35">
      <c r="A1" t="s">
        <v>0</v>
      </c>
      <c r="B1" t="s">
        <v>1</v>
      </c>
      <c r="C1" s="2" t="s">
        <v>11</v>
      </c>
      <c r="D1" s="2" t="s">
        <v>28</v>
      </c>
      <c r="E1" s="2" t="s">
        <v>29</v>
      </c>
      <c r="F1" s="2" t="s">
        <v>30</v>
      </c>
      <c r="G1" s="2" t="s">
        <v>31</v>
      </c>
      <c r="H1" t="s">
        <v>2</v>
      </c>
      <c r="I1" t="s">
        <v>3</v>
      </c>
      <c r="J1" t="s">
        <v>4</v>
      </c>
      <c r="K1" t="s">
        <v>5</v>
      </c>
      <c r="L1" t="s">
        <v>6</v>
      </c>
      <c r="M1" t="s">
        <v>7</v>
      </c>
      <c r="N1" t="s">
        <v>8</v>
      </c>
      <c r="O1" t="s">
        <v>9</v>
      </c>
      <c r="P1" t="s">
        <v>10</v>
      </c>
      <c r="Q1" t="s">
        <v>11</v>
      </c>
      <c r="R1" t="s">
        <v>12</v>
      </c>
      <c r="S1" t="s">
        <v>13</v>
      </c>
      <c r="T1" t="s">
        <v>14</v>
      </c>
      <c r="U1" t="s">
        <v>15</v>
      </c>
      <c r="V1" t="s">
        <v>16</v>
      </c>
      <c r="W1" t="s">
        <v>17</v>
      </c>
      <c r="X1" t="s">
        <v>18</v>
      </c>
    </row>
    <row r="2" spans="1:24" x14ac:dyDescent="0.35">
      <c r="B2" s="1">
        <v>560</v>
      </c>
      <c r="C2" s="3">
        <v>60</v>
      </c>
      <c r="D2" s="3">
        <f>C2*B2</f>
        <v>33600</v>
      </c>
      <c r="E2" s="2">
        <f>122/1.16</f>
        <v>105.17241379310346</v>
      </c>
      <c r="F2" s="5">
        <f>ROUND((E2-(E2*0.05)),2)</f>
        <v>99.91</v>
      </c>
      <c r="G2" s="5">
        <f>ROUND((174/1.16),2)</f>
        <v>150</v>
      </c>
      <c r="H2" t="s">
        <v>22</v>
      </c>
      <c r="I2" t="s">
        <v>19</v>
      </c>
      <c r="J2" t="s">
        <v>27</v>
      </c>
      <c r="K2" t="s">
        <v>20</v>
      </c>
      <c r="L2" s="2">
        <v>115.9</v>
      </c>
      <c r="M2" s="2">
        <v>115.9</v>
      </c>
      <c r="N2" s="2">
        <v>174</v>
      </c>
      <c r="O2">
        <v>16</v>
      </c>
      <c r="P2">
        <v>0</v>
      </c>
      <c r="Q2" s="3">
        <v>60</v>
      </c>
      <c r="R2">
        <v>0</v>
      </c>
      <c r="S2">
        <v>1</v>
      </c>
      <c r="T2">
        <v>42121600</v>
      </c>
      <c r="V2" t="s">
        <v>21</v>
      </c>
      <c r="W2" s="1">
        <v>560</v>
      </c>
      <c r="X2">
        <v>0</v>
      </c>
    </row>
    <row r="3" spans="1:24" x14ac:dyDescent="0.35">
      <c r="B3" s="1">
        <v>36</v>
      </c>
      <c r="C3" s="3">
        <v>103.44</v>
      </c>
      <c r="D3" s="3">
        <f t="shared" ref="D3:D6" si="0">C3*B3</f>
        <v>3723.84</v>
      </c>
      <c r="E3" s="2">
        <f>210/1.16</f>
        <v>181.0344827586207</v>
      </c>
      <c r="F3" s="5">
        <f t="shared" ref="F3:F6" si="1">ROUND((E3-(E3*0.05)),2)</f>
        <v>171.98</v>
      </c>
      <c r="G3" s="5">
        <f>ROUND((300/1.16),2)</f>
        <v>258.62</v>
      </c>
      <c r="H3" t="s">
        <v>23</v>
      </c>
      <c r="I3" t="s">
        <v>19</v>
      </c>
      <c r="J3" t="s">
        <v>27</v>
      </c>
      <c r="K3" t="s">
        <v>20</v>
      </c>
      <c r="L3" s="2">
        <v>199.5</v>
      </c>
      <c r="M3" s="2">
        <v>199.5</v>
      </c>
      <c r="N3" s="2">
        <v>300</v>
      </c>
      <c r="O3">
        <v>16</v>
      </c>
      <c r="P3">
        <v>0</v>
      </c>
      <c r="Q3" s="3">
        <v>103.44</v>
      </c>
      <c r="R3">
        <v>0</v>
      </c>
      <c r="S3">
        <v>1</v>
      </c>
      <c r="T3">
        <v>42121600</v>
      </c>
      <c r="V3" t="s">
        <v>21</v>
      </c>
      <c r="W3" s="1">
        <v>36</v>
      </c>
    </row>
    <row r="4" spans="1:24" x14ac:dyDescent="0.35">
      <c r="B4" s="1">
        <v>168</v>
      </c>
      <c r="C4" s="3">
        <v>68.959999999999994</v>
      </c>
      <c r="D4" s="3">
        <f t="shared" si="0"/>
        <v>11585.279999999999</v>
      </c>
      <c r="E4" s="2">
        <f>140/1.16</f>
        <v>120.68965517241381</v>
      </c>
      <c r="F4" s="5">
        <f t="shared" si="1"/>
        <v>114.66</v>
      </c>
      <c r="G4" s="5">
        <f>ROUND((200/1.16),2)</f>
        <v>172.41</v>
      </c>
      <c r="H4" t="s">
        <v>24</v>
      </c>
      <c r="I4" t="s">
        <v>19</v>
      </c>
      <c r="J4" t="s">
        <v>27</v>
      </c>
      <c r="K4" t="s">
        <v>20</v>
      </c>
      <c r="L4" s="2">
        <v>133</v>
      </c>
      <c r="M4" s="2">
        <v>133</v>
      </c>
      <c r="N4" s="2">
        <v>200</v>
      </c>
      <c r="O4">
        <v>16</v>
      </c>
      <c r="P4">
        <v>0</v>
      </c>
      <c r="Q4" s="3">
        <v>68.959999999999994</v>
      </c>
      <c r="R4">
        <v>0</v>
      </c>
      <c r="S4">
        <v>1</v>
      </c>
      <c r="T4">
        <v>42121600</v>
      </c>
      <c r="V4" t="s">
        <v>21</v>
      </c>
      <c r="W4" s="1">
        <v>168</v>
      </c>
    </row>
    <row r="5" spans="1:24" s="6" customFormat="1" x14ac:dyDescent="0.35">
      <c r="B5" s="7">
        <v>36</v>
      </c>
      <c r="C5" s="8">
        <v>280</v>
      </c>
      <c r="D5" s="8">
        <f t="shared" si="0"/>
        <v>10080</v>
      </c>
      <c r="E5" s="9">
        <f>490</f>
        <v>490</v>
      </c>
      <c r="F5" s="5">
        <f t="shared" si="1"/>
        <v>465.5</v>
      </c>
      <c r="G5" s="10">
        <v>700</v>
      </c>
      <c r="H5" s="6" t="s">
        <v>25</v>
      </c>
      <c r="I5" s="6" t="s">
        <v>19</v>
      </c>
      <c r="J5" s="6" t="s">
        <v>27</v>
      </c>
      <c r="K5" s="6" t="s">
        <v>20</v>
      </c>
      <c r="L5" s="9">
        <v>465.5</v>
      </c>
      <c r="M5" s="9">
        <v>465.5</v>
      </c>
      <c r="N5" s="9">
        <v>700</v>
      </c>
      <c r="O5" s="6">
        <v>0</v>
      </c>
      <c r="P5" s="6">
        <v>0</v>
      </c>
      <c r="Q5" s="8">
        <v>280</v>
      </c>
      <c r="R5" s="6">
        <v>0</v>
      </c>
      <c r="S5" s="6">
        <v>1</v>
      </c>
      <c r="T5" s="6">
        <v>42121600</v>
      </c>
      <c r="V5" t="s">
        <v>21</v>
      </c>
      <c r="W5" s="7">
        <v>36</v>
      </c>
    </row>
    <row r="6" spans="1:24" x14ac:dyDescent="0.35">
      <c r="B6" s="1">
        <v>168</v>
      </c>
      <c r="C6" s="3">
        <v>120.69</v>
      </c>
      <c r="D6" s="3">
        <f t="shared" si="0"/>
        <v>20275.919999999998</v>
      </c>
      <c r="E6" s="2">
        <f>245/1.16</f>
        <v>211.20689655172416</v>
      </c>
      <c r="F6" s="5">
        <f t="shared" si="1"/>
        <v>200.65</v>
      </c>
      <c r="G6" s="5">
        <f>ROUND((350/1.16),2)</f>
        <v>301.72000000000003</v>
      </c>
      <c r="H6" t="s">
        <v>26</v>
      </c>
      <c r="I6" t="s">
        <v>19</v>
      </c>
      <c r="J6" t="s">
        <v>27</v>
      </c>
      <c r="K6" t="s">
        <v>20</v>
      </c>
      <c r="L6" s="2">
        <v>232.75</v>
      </c>
      <c r="M6" s="2">
        <v>232.75</v>
      </c>
      <c r="N6" s="2">
        <v>350</v>
      </c>
      <c r="O6">
        <v>16</v>
      </c>
      <c r="P6">
        <v>0</v>
      </c>
      <c r="Q6" s="3">
        <v>120.69</v>
      </c>
      <c r="R6">
        <v>0</v>
      </c>
      <c r="S6">
        <v>1</v>
      </c>
      <c r="T6">
        <v>42121600</v>
      </c>
      <c r="V6" t="s">
        <v>21</v>
      </c>
      <c r="W6" s="1">
        <v>168</v>
      </c>
    </row>
    <row r="7" spans="1:24" x14ac:dyDescent="0.35">
      <c r="B7" s="1"/>
      <c r="C7" s="1"/>
      <c r="D7" s="4">
        <f>SUM(D2:D6)</f>
        <v>79265.039999999994</v>
      </c>
      <c r="E7" s="4"/>
      <c r="F7" s="4"/>
      <c r="G7" s="4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BF9DB-0BC7-43B1-A2E9-F8C484FA042F}">
  <dimension ref="A1:S6"/>
  <sheetViews>
    <sheetView tabSelected="1" workbookViewId="0">
      <selection activeCell="G4" sqref="G4"/>
    </sheetView>
  </sheetViews>
  <sheetFormatPr baseColWidth="10" defaultColWidth="11" defaultRowHeight="14.5" x14ac:dyDescent="0.35"/>
  <cols>
    <col min="1" max="1" width="9.1796875" bestFit="1" customWidth="1"/>
    <col min="2" max="2" width="3.1796875" bestFit="1" customWidth="1"/>
    <col min="3" max="3" width="64.36328125" bestFit="1" customWidth="1"/>
    <col min="4" max="4" width="17.08984375" bestFit="1" customWidth="1"/>
    <col min="5" max="5" width="11.08984375" bestFit="1" customWidth="1"/>
    <col min="6" max="6" width="14.81640625" bestFit="1" customWidth="1"/>
    <col min="7" max="7" width="13.26953125" bestFit="1" customWidth="1"/>
    <col min="8" max="8" width="19.26953125" bestFit="1" customWidth="1"/>
    <col min="9" max="9" width="14.90625" bestFit="1" customWidth="1"/>
    <col min="10" max="10" width="3.453125" bestFit="1" customWidth="1"/>
    <col min="11" max="11" width="4.36328125" bestFit="1" customWidth="1"/>
    <col min="12" max="12" width="7.6328125" bestFit="1" customWidth="1"/>
    <col min="13" max="13" width="7.26953125" bestFit="1" customWidth="1"/>
    <col min="14" max="14" width="7" bestFit="1" customWidth="1"/>
    <col min="15" max="15" width="9.1796875" bestFit="1" customWidth="1"/>
    <col min="16" max="16" width="7.36328125" bestFit="1" customWidth="1"/>
    <col min="17" max="17" width="10.36328125" bestFit="1" customWidth="1"/>
    <col min="18" max="18" width="4" bestFit="1" customWidth="1"/>
    <col min="19" max="19" width="4.36328125" bestFit="1" customWidth="1"/>
  </cols>
  <sheetData>
    <row r="1" spans="1:19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35">
      <c r="A2" t="s">
        <v>32</v>
      </c>
      <c r="B2" s="1"/>
      <c r="C2" t="s">
        <v>22</v>
      </c>
      <c r="D2" t="s">
        <v>19</v>
      </c>
      <c r="E2" t="s">
        <v>27</v>
      </c>
      <c r="F2" t="s">
        <v>20</v>
      </c>
      <c r="G2" s="2">
        <v>99.91</v>
      </c>
      <c r="H2" s="2">
        <v>99.91</v>
      </c>
      <c r="I2" s="2">
        <v>150</v>
      </c>
      <c r="J2">
        <v>16</v>
      </c>
      <c r="K2">
        <v>0</v>
      </c>
      <c r="L2" s="3">
        <v>60</v>
      </c>
      <c r="M2">
        <v>0</v>
      </c>
      <c r="N2">
        <v>1</v>
      </c>
      <c r="O2">
        <v>42121600</v>
      </c>
      <c r="Q2" t="s">
        <v>21</v>
      </c>
      <c r="R2" s="1">
        <v>560</v>
      </c>
      <c r="S2">
        <v>0</v>
      </c>
    </row>
    <row r="3" spans="1:19" x14ac:dyDescent="0.35">
      <c r="A3" t="s">
        <v>33</v>
      </c>
      <c r="B3" s="1"/>
      <c r="C3" t="s">
        <v>23</v>
      </c>
      <c r="D3" t="s">
        <v>19</v>
      </c>
      <c r="E3" t="s">
        <v>27</v>
      </c>
      <c r="F3" t="s">
        <v>20</v>
      </c>
      <c r="G3" s="2">
        <v>171.98</v>
      </c>
      <c r="H3" s="2">
        <v>171.98</v>
      </c>
      <c r="I3" s="2">
        <v>258.62</v>
      </c>
      <c r="J3">
        <v>16</v>
      </c>
      <c r="K3">
        <v>0</v>
      </c>
      <c r="L3" s="3">
        <v>103.44</v>
      </c>
      <c r="M3">
        <v>0</v>
      </c>
      <c r="N3">
        <v>1</v>
      </c>
      <c r="O3">
        <v>42121600</v>
      </c>
      <c r="Q3" t="s">
        <v>21</v>
      </c>
      <c r="R3" s="1">
        <v>36</v>
      </c>
    </row>
    <row r="4" spans="1:19" x14ac:dyDescent="0.35">
      <c r="A4" t="s">
        <v>34</v>
      </c>
      <c r="B4" s="1"/>
      <c r="C4" t="s">
        <v>24</v>
      </c>
      <c r="D4" t="s">
        <v>19</v>
      </c>
      <c r="E4" t="s">
        <v>27</v>
      </c>
      <c r="F4" t="s">
        <v>20</v>
      </c>
      <c r="G4" s="2">
        <v>114.66</v>
      </c>
      <c r="H4" s="2">
        <v>114.66</v>
      </c>
      <c r="I4" s="2">
        <v>172.41</v>
      </c>
      <c r="J4">
        <v>16</v>
      </c>
      <c r="K4">
        <v>0</v>
      </c>
      <c r="L4" s="3">
        <v>68.959999999999994</v>
      </c>
      <c r="M4">
        <v>0</v>
      </c>
      <c r="N4">
        <v>1</v>
      </c>
      <c r="O4">
        <v>42121600</v>
      </c>
      <c r="Q4" t="s">
        <v>21</v>
      </c>
      <c r="R4" s="1">
        <v>168</v>
      </c>
    </row>
    <row r="5" spans="1:19" s="6" customFormat="1" x14ac:dyDescent="0.35">
      <c r="A5" s="6" t="s">
        <v>35</v>
      </c>
      <c r="B5" s="7"/>
      <c r="C5" s="6" t="s">
        <v>25</v>
      </c>
      <c r="D5" s="6" t="s">
        <v>19</v>
      </c>
      <c r="E5" s="6" t="s">
        <v>27</v>
      </c>
      <c r="F5" s="6" t="s">
        <v>20</v>
      </c>
      <c r="G5" s="9">
        <v>465.5</v>
      </c>
      <c r="H5" s="9">
        <v>465.5</v>
      </c>
      <c r="I5" s="9">
        <v>700</v>
      </c>
      <c r="J5" s="6">
        <v>0</v>
      </c>
      <c r="K5" s="6">
        <v>0</v>
      </c>
      <c r="L5" s="8">
        <v>280</v>
      </c>
      <c r="M5" s="6">
        <v>0</v>
      </c>
      <c r="N5" s="6">
        <v>1</v>
      </c>
      <c r="O5" s="6">
        <v>42121600</v>
      </c>
      <c r="Q5" t="s">
        <v>21</v>
      </c>
      <c r="R5" s="7">
        <v>36</v>
      </c>
    </row>
    <row r="6" spans="1:19" x14ac:dyDescent="0.35">
      <c r="A6" t="s">
        <v>36</v>
      </c>
      <c r="B6" s="1"/>
      <c r="C6" t="s">
        <v>26</v>
      </c>
      <c r="D6" t="s">
        <v>19</v>
      </c>
      <c r="E6" t="s">
        <v>27</v>
      </c>
      <c r="F6" t="s">
        <v>20</v>
      </c>
      <c r="G6" s="2">
        <v>200.65</v>
      </c>
      <c r="H6" s="2">
        <v>200.65</v>
      </c>
      <c r="I6" s="2">
        <v>301.72000000000003</v>
      </c>
      <c r="J6">
        <v>16</v>
      </c>
      <c r="K6">
        <v>0</v>
      </c>
      <c r="L6" s="3">
        <v>120.69</v>
      </c>
      <c r="M6">
        <v>0</v>
      </c>
      <c r="N6">
        <v>1</v>
      </c>
      <c r="O6">
        <v>42121600</v>
      </c>
      <c r="Q6" t="s">
        <v>21</v>
      </c>
      <c r="R6" s="1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hernandez</dc:creator>
  <cp:lastModifiedBy>adriana hernandez</cp:lastModifiedBy>
  <dcterms:created xsi:type="dcterms:W3CDTF">2024-10-10T17:42:17Z</dcterms:created>
  <dcterms:modified xsi:type="dcterms:W3CDTF">2024-10-14T17:46:44Z</dcterms:modified>
</cp:coreProperties>
</file>