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.docs.live.net/04a63dafef5907eb/Documentos/1JAURIA/2PROVEEDORES/BAMI - BEN ^0 MACK/"/>
    </mc:Choice>
  </mc:AlternateContent>
  <xr:revisionPtr revIDLastSave="339" documentId="13_ncr:1_{FD901096-449F-4DFD-ACD5-77C6AE8BD7F7}" xr6:coauthVersionLast="47" xr6:coauthVersionMax="47" xr10:uidLastSave="{425CCB68-13E8-43E7-A7B5-044CF3B10C56}"/>
  <bookViews>
    <workbookView xWindow="-110" yWindow="-110" windowWidth="19420" windowHeight="10300" activeTab="3" xr2:uid="{00000000-000D-0000-FFFF-FFFF00000000}"/>
  </bookViews>
  <sheets>
    <sheet name="Worksheet" sheetId="1" r:id="rId1"/>
    <sheet name="Hoja2" sheetId="3" r:id="rId2"/>
    <sheet name="prcios" sheetId="4" r:id="rId3"/>
    <sheet name="ALTA" sheetId="2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7" i="4" l="1"/>
  <c r="Q7" i="4" s="1"/>
  <c r="P8" i="4"/>
  <c r="Q8" i="4" s="1"/>
  <c r="P9" i="4"/>
  <c r="Q9" i="4" s="1"/>
  <c r="N6" i="4"/>
  <c r="N7" i="4"/>
  <c r="N8" i="4"/>
  <c r="N9" i="4"/>
  <c r="L4" i="4"/>
  <c r="L5" i="4"/>
  <c r="L6" i="4"/>
  <c r="P6" i="4" s="1"/>
  <c r="Q6" i="4" s="1"/>
  <c r="L7" i="4"/>
  <c r="L8" i="4"/>
  <c r="L9" i="4"/>
  <c r="L10" i="4"/>
  <c r="L11" i="4"/>
  <c r="L12" i="4"/>
  <c r="L3" i="4"/>
  <c r="E11" i="1"/>
  <c r="E12" i="1"/>
  <c r="E15" i="1"/>
  <c r="E16" i="1"/>
  <c r="E17" i="1"/>
  <c r="E20" i="1"/>
  <c r="E21" i="1"/>
  <c r="E22" i="1"/>
  <c r="E10" i="1"/>
  <c r="R6" i="4" l="1"/>
  <c r="S6" i="4"/>
  <c r="R7" i="4"/>
  <c r="S7" i="4"/>
  <c r="R9" i="4"/>
  <c r="S9" i="4"/>
  <c r="R8" i="4"/>
  <c r="S8" i="4"/>
</calcChain>
</file>

<file path=xl/sharedStrings.xml><?xml version="1.0" encoding="utf-8"?>
<sst xmlns="http://schemas.openxmlformats.org/spreadsheetml/2006/main" count="155" uniqueCount="66">
  <si>
    <t>CODIGO</t>
  </si>
  <si>
    <t>CB</t>
  </si>
  <si>
    <t>PRODUCTO</t>
  </si>
  <si>
    <t>DESCRIPCION</t>
  </si>
  <si>
    <t>FABRICANTE</t>
  </si>
  <si>
    <t>LINEA</t>
  </si>
  <si>
    <t>LINEA2</t>
  </si>
  <si>
    <t>MARCA</t>
  </si>
  <si>
    <t>UNIDAD</t>
  </si>
  <si>
    <t>PRECIO_VENTA</t>
  </si>
  <si>
    <t>PRECIO DISTRIBUIDOR</t>
  </si>
  <si>
    <t>PRECIO PUBLICO</t>
  </si>
  <si>
    <t>IVA</t>
  </si>
  <si>
    <t>IEPS</t>
  </si>
  <si>
    <t>COSTO</t>
  </si>
  <si>
    <t>OFERTA</t>
  </si>
  <si>
    <t>STATUS</t>
  </si>
  <si>
    <t>CALVESAT</t>
  </si>
  <si>
    <t>IMAGEN</t>
  </si>
  <si>
    <t>UBICACION</t>
  </si>
  <si>
    <t>MIN</t>
  </si>
  <si>
    <t>MAX</t>
  </si>
  <si>
    <t>SALUD Y BIENESTAR</t>
  </si>
  <si>
    <t>BEN &amp; MACK</t>
  </si>
  <si>
    <t>PERROS Y GATOS</t>
  </si>
  <si>
    <t>JFPQ1</t>
  </si>
  <si>
    <t>JFPQ2</t>
  </si>
  <si>
    <t>JFPQ3</t>
  </si>
  <si>
    <t>JFPQ4</t>
  </si>
  <si>
    <t>JFPQ5</t>
  </si>
  <si>
    <t>JFPQ6</t>
  </si>
  <si>
    <t>JFPQ7</t>
  </si>
  <si>
    <t>FAJA POSTQUIRURGICA TALLA 1</t>
  </si>
  <si>
    <t>FAJA POSTQUIRURGICA TALLA 2</t>
  </si>
  <si>
    <t>FAJA POSTQUIRURGICA TALLA 3</t>
  </si>
  <si>
    <t>FAJA POSTQUIRURGICA TALLA 4</t>
  </si>
  <si>
    <t>FAJA POSTQUIRURGICA TALLA 5</t>
  </si>
  <si>
    <t>FAJA POSTQUIRURGICA TALLA 6</t>
  </si>
  <si>
    <t>FAJA POSTQUIRURGICA TALLA 7</t>
  </si>
  <si>
    <t>Chico $7-8</t>
  </si>
  <si>
    <t>Mediano $8.5-9.5</t>
  </si>
  <si>
    <t>Grande $10-11</t>
  </si>
  <si>
    <t>1 pza</t>
  </si>
  <si>
    <t>MEDICO</t>
  </si>
  <si>
    <t>DISTRIBUIDOR</t>
  </si>
  <si>
    <t>PUBLICO</t>
  </si>
  <si>
    <t>% ut</t>
  </si>
  <si>
    <t>CAMA PARA GATOS BANANA</t>
  </si>
  <si>
    <t>JABAN</t>
  </si>
  <si>
    <t>000: 4.8-5.8</t>
  </si>
  <si>
    <t>00: 4.8-5.8</t>
  </si>
  <si>
    <t>0: 7-8</t>
  </si>
  <si>
    <t>4: 11.3-12.3</t>
  </si>
  <si>
    <t>5: 15.2-16.2</t>
  </si>
  <si>
    <t>6: 17.6-18.6</t>
  </si>
  <si>
    <t>7: 29.3-30.3</t>
  </si>
  <si>
    <t>costo sin iva</t>
  </si>
  <si>
    <t>costo con iva</t>
  </si>
  <si>
    <t>medico</t>
  </si>
  <si>
    <t>distribuidor</t>
  </si>
  <si>
    <t>RENDIMIENTO TELA</t>
  </si>
  <si>
    <t>SIN IVA</t>
  </si>
  <si>
    <t>COSTO YA CON TELA</t>
  </si>
  <si>
    <t>50% UT</t>
  </si>
  <si>
    <t>30% DE MEDICO</t>
  </si>
  <si>
    <t>60% DE MEDICO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</si>
</sst>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9" x14ac:knownFonts="1">
    <font>
      <sz val="11"/>
      <color rgb="FF000000"/>
      <name val="Calibri"/>
    </font>
    <font>
      <sz val="11"/>
      <color rgb="FF000000"/>
      <name val="Calibri"/>
      <family val="2"/>
    </font>
    <font>
      <sz val="8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FF0000"/>
      <name val="Calibri"/>
      <family val="2"/>
    </font>
    <font>
      <b/>
      <sz val="11"/>
      <color rgb="FFFF0000"/>
      <name val="Calibri"/>
      <family val="2"/>
    </font>
    <font>
      <b/>
      <sz val="11"/>
      <color rgb="FF0070C0"/>
      <name val="Calibri"/>
      <family val="2"/>
    </font>
    <font>
      <sz val="11"/>
      <color rgb="FF0070C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28">
    <xf numFmtId="0" fontId="0" fillId="0" borderId="0" xfId="0"/>
    <xf numFmtId="0" fontId="1" fillId="0" borderId="0" xfId="0" applyFont="1"/>
    <xf numFmtId="43" fontId="5" fillId="0" borderId="0" xfId="1" applyFont="1"/>
    <xf numFmtId="43" fontId="0" fillId="0" borderId="0" xfId="0" applyNumberFormat="1"/>
    <xf numFmtId="0" fontId="0" fillId="2" borderId="0" xfId="0" applyFill="1"/>
    <xf numFmtId="43" fontId="0" fillId="0" borderId="0" xfId="1" applyFont="1"/>
    <xf numFmtId="0" fontId="3" fillId="2" borderId="0" xfId="0" applyFont="1" applyFill="1"/>
    <xf numFmtId="43" fontId="0" fillId="2" borderId="0" xfId="1" applyFont="1" applyFill="1"/>
    <xf numFmtId="43" fontId="3" fillId="2" borderId="0" xfId="1" applyFont="1" applyFill="1"/>
    <xf numFmtId="0" fontId="6" fillId="2" borderId="0" xfId="0" applyFont="1" applyFill="1"/>
    <xf numFmtId="43" fontId="0" fillId="0" borderId="0" xfId="1" applyFont="1" applyFill="1"/>
    <xf numFmtId="164" fontId="5" fillId="0" borderId="0" xfId="1" applyNumberFormat="1" applyFont="1" applyFill="1"/>
    <xf numFmtId="43" fontId="3" fillId="0" borderId="0" xfId="1" applyFont="1" applyFill="1"/>
    <xf numFmtId="164" fontId="6" fillId="2" borderId="0" xfId="1" applyNumberFormat="1" applyFont="1" applyFill="1" applyAlignment="1">
      <alignment horizontal="center"/>
    </xf>
    <xf numFmtId="0" fontId="1" fillId="2" borderId="0" xfId="0" applyFont="1" applyFill="1"/>
    <xf numFmtId="43" fontId="0" fillId="2" borderId="0" xfId="0" applyNumberFormat="1" applyFill="1"/>
    <xf numFmtId="43" fontId="5" fillId="2" borderId="0" xfId="1" applyFont="1" applyFill="1"/>
    <xf numFmtId="0" fontId="3" fillId="0" borderId="0" xfId="0" applyFont="1"/>
    <xf numFmtId="43" fontId="0" fillId="3" borderId="0" xfId="0" applyNumberFormat="1" applyFill="1"/>
    <xf numFmtId="0" fontId="0" fillId="3" borderId="0" xfId="0" applyFill="1"/>
    <xf numFmtId="43" fontId="5" fillId="3" borderId="0" xfId="1" applyFont="1" applyFill="1"/>
    <xf numFmtId="43" fontId="0" fillId="3" borderId="0" xfId="1" applyFont="1" applyFill="1"/>
    <xf numFmtId="43" fontId="3" fillId="3" borderId="0" xfId="1" applyFont="1" applyFill="1"/>
    <xf numFmtId="0" fontId="7" fillId="0" borderId="0" xfId="0" applyFont="1"/>
    <xf numFmtId="0" fontId="8" fillId="0" borderId="0" xfId="0" applyFont="1"/>
    <xf numFmtId="43" fontId="7" fillId="3" borderId="0" xfId="0" applyNumberFormat="1" applyFont="1" applyFill="1"/>
    <xf numFmtId="43" fontId="8" fillId="3" borderId="0" xfId="0" applyNumberFormat="1" applyFont="1" applyFill="1"/>
    <xf numFmtId="43" fontId="8" fillId="3" borderId="0" xfId="1" applyFont="1" applyFill="1"/>
  </cellXfs>
  <cellStyles count="2">
    <cellStyle name="Millares" xfId="1" builtinId="3"/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4:H24"/>
  <sheetViews>
    <sheetView zoomScale="70" zoomScaleNormal="70" workbookViewId="0">
      <selection activeCell="J12" sqref="J12"/>
    </sheetView>
  </sheetViews>
  <sheetFormatPr baseColWidth="10" defaultColWidth="8.7265625" defaultRowHeight="14.5" x14ac:dyDescent="0.35"/>
  <cols>
    <col min="1" max="1" width="11.453125" bestFit="1" customWidth="1"/>
    <col min="2" max="2" width="27.36328125" bestFit="1" customWidth="1"/>
    <col min="3" max="3" width="14.90625" bestFit="1" customWidth="1"/>
    <col min="4" max="4" width="13" customWidth="1"/>
    <col min="5" max="5" width="8.81640625" customWidth="1"/>
    <col min="6" max="6" width="9.36328125" customWidth="1"/>
    <col min="7" max="7" width="4.26953125" bestFit="1" customWidth="1"/>
    <col min="8" max="8" width="7.6328125" bestFit="1" customWidth="1"/>
    <col min="9" max="9" width="11.81640625" bestFit="1" customWidth="1"/>
    <col min="10" max="10" width="7.08984375" bestFit="1" customWidth="1"/>
    <col min="11" max="11" width="9.08984375" bestFit="1" customWidth="1"/>
    <col min="12" max="12" width="10.90625" bestFit="1" customWidth="1"/>
    <col min="13" max="13" width="10.26953125" bestFit="1" customWidth="1"/>
    <col min="14" max="14" width="4.36328125" bestFit="1" customWidth="1"/>
    <col min="15" max="15" width="4.7265625" bestFit="1" customWidth="1"/>
  </cols>
  <sheetData>
    <row r="4" spans="2:8" x14ac:dyDescent="0.35">
      <c r="B4" s="4"/>
      <c r="C4" s="6" t="s">
        <v>14</v>
      </c>
      <c r="D4" s="6" t="s">
        <v>44</v>
      </c>
      <c r="E4" s="6" t="s">
        <v>43</v>
      </c>
      <c r="F4" s="6" t="s">
        <v>45</v>
      </c>
      <c r="G4" s="6"/>
      <c r="H4" s="6"/>
    </row>
    <row r="5" spans="2:8" x14ac:dyDescent="0.35">
      <c r="B5" s="4" t="s">
        <v>32</v>
      </c>
      <c r="C5" s="7">
        <v>108</v>
      </c>
      <c r="D5" s="7">
        <v>151.19</v>
      </c>
      <c r="E5" s="8">
        <v>216</v>
      </c>
      <c r="F5" s="7">
        <v>345.59</v>
      </c>
      <c r="G5" s="7"/>
      <c r="H5" s="7"/>
    </row>
    <row r="6" spans="2:8" x14ac:dyDescent="0.35">
      <c r="B6" s="4" t="s">
        <v>33</v>
      </c>
      <c r="C6" s="7">
        <v>113.51</v>
      </c>
      <c r="D6" s="7">
        <v>158.9</v>
      </c>
      <c r="E6" s="8">
        <v>227</v>
      </c>
      <c r="F6" s="7">
        <v>363.18</v>
      </c>
      <c r="G6" s="7"/>
      <c r="H6" s="7"/>
    </row>
    <row r="7" spans="2:8" x14ac:dyDescent="0.35">
      <c r="B7" s="4" t="s">
        <v>34</v>
      </c>
      <c r="C7" s="7">
        <v>117</v>
      </c>
      <c r="D7" s="7">
        <v>163.79</v>
      </c>
      <c r="E7" s="8">
        <v>234</v>
      </c>
      <c r="F7" s="7">
        <v>374.39</v>
      </c>
      <c r="G7" s="7"/>
      <c r="H7" s="7"/>
    </row>
    <row r="8" spans="2:8" x14ac:dyDescent="0.35">
      <c r="C8" s="5"/>
      <c r="D8" s="5"/>
      <c r="E8" s="5"/>
      <c r="F8" s="5"/>
      <c r="G8" s="5"/>
      <c r="H8" s="5"/>
    </row>
    <row r="9" spans="2:8" x14ac:dyDescent="0.35">
      <c r="C9" s="9" t="s">
        <v>14</v>
      </c>
      <c r="D9" s="9" t="s">
        <v>44</v>
      </c>
      <c r="E9" s="13" t="s">
        <v>46</v>
      </c>
    </row>
    <row r="10" spans="2:8" x14ac:dyDescent="0.35">
      <c r="B10" t="s">
        <v>32</v>
      </c>
      <c r="C10" s="10">
        <v>108</v>
      </c>
      <c r="D10" s="10">
        <v>151.19</v>
      </c>
      <c r="E10" s="11">
        <f>100-(C10*100/D10)</f>
        <v>28.566704147099671</v>
      </c>
    </row>
    <row r="11" spans="2:8" x14ac:dyDescent="0.35">
      <c r="B11" t="s">
        <v>33</v>
      </c>
      <c r="C11" s="10">
        <v>113.51</v>
      </c>
      <c r="D11" s="10">
        <v>158.9</v>
      </c>
      <c r="E11" s="11">
        <f t="shared" ref="E11:E22" si="0">100-(C11*100/D11)</f>
        <v>28.565135305223407</v>
      </c>
    </row>
    <row r="12" spans="2:8" x14ac:dyDescent="0.35">
      <c r="B12" t="s">
        <v>34</v>
      </c>
      <c r="C12" s="10">
        <v>117</v>
      </c>
      <c r="D12" s="10">
        <v>163.79</v>
      </c>
      <c r="E12" s="11">
        <f t="shared" si="0"/>
        <v>28.567067586543743</v>
      </c>
    </row>
    <row r="13" spans="2:8" x14ac:dyDescent="0.35">
      <c r="E13" s="11"/>
    </row>
    <row r="14" spans="2:8" x14ac:dyDescent="0.35">
      <c r="C14" s="9" t="s">
        <v>14</v>
      </c>
      <c r="D14" s="9" t="s">
        <v>43</v>
      </c>
      <c r="E14" s="13" t="s">
        <v>46</v>
      </c>
    </row>
    <row r="15" spans="2:8" x14ac:dyDescent="0.35">
      <c r="B15" t="s">
        <v>32</v>
      </c>
      <c r="C15" s="10">
        <v>108</v>
      </c>
      <c r="D15" s="12">
        <v>216</v>
      </c>
      <c r="E15" s="11">
        <f t="shared" si="0"/>
        <v>50</v>
      </c>
    </row>
    <row r="16" spans="2:8" x14ac:dyDescent="0.35">
      <c r="B16" t="s">
        <v>33</v>
      </c>
      <c r="C16" s="10">
        <v>113.51</v>
      </c>
      <c r="D16" s="12">
        <v>227</v>
      </c>
      <c r="E16" s="11">
        <f t="shared" si="0"/>
        <v>49.995594713656388</v>
      </c>
    </row>
    <row r="17" spans="2:5" x14ac:dyDescent="0.35">
      <c r="B17" t="s">
        <v>34</v>
      </c>
      <c r="C17" s="10">
        <v>117</v>
      </c>
      <c r="D17" s="12">
        <v>234</v>
      </c>
      <c r="E17" s="11">
        <f t="shared" si="0"/>
        <v>50</v>
      </c>
    </row>
    <row r="18" spans="2:5" x14ac:dyDescent="0.35">
      <c r="E18" s="11"/>
    </row>
    <row r="19" spans="2:5" x14ac:dyDescent="0.35">
      <c r="C19" s="9" t="s">
        <v>44</v>
      </c>
      <c r="D19" s="9" t="s">
        <v>43</v>
      </c>
      <c r="E19" s="13" t="s">
        <v>46</v>
      </c>
    </row>
    <row r="20" spans="2:5" x14ac:dyDescent="0.35">
      <c r="B20" t="s">
        <v>32</v>
      </c>
      <c r="C20" s="10">
        <v>151.19</v>
      </c>
      <c r="D20" s="12">
        <v>216</v>
      </c>
      <c r="E20" s="11">
        <f t="shared" si="0"/>
        <v>30.004629629629633</v>
      </c>
    </row>
    <row r="21" spans="2:5" x14ac:dyDescent="0.35">
      <c r="B21" t="s">
        <v>33</v>
      </c>
      <c r="C21" s="10">
        <v>158.9</v>
      </c>
      <c r="D21" s="12">
        <v>227</v>
      </c>
      <c r="E21" s="11">
        <f t="shared" si="0"/>
        <v>30</v>
      </c>
    </row>
    <row r="22" spans="2:5" x14ac:dyDescent="0.35">
      <c r="B22" t="s">
        <v>34</v>
      </c>
      <c r="C22" s="10">
        <v>163.79</v>
      </c>
      <c r="D22" s="12">
        <v>234</v>
      </c>
      <c r="E22" s="11">
        <f t="shared" si="0"/>
        <v>30.004273504273499</v>
      </c>
    </row>
    <row r="23" spans="2:5" x14ac:dyDescent="0.35">
      <c r="E23" s="10"/>
    </row>
    <row r="24" spans="2:5" x14ac:dyDescent="0.35">
      <c r="E24" s="5"/>
    </row>
  </sheetData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4E0B3B-96A9-4196-88AA-95CC80CBABDB}">
  <dimension ref="A1:V2"/>
  <sheetViews>
    <sheetView workbookViewId="0">
      <selection activeCell="B2" sqref="B2"/>
    </sheetView>
  </sheetViews>
  <sheetFormatPr baseColWidth="10" defaultRowHeight="14.5" x14ac:dyDescent="0.35"/>
  <cols>
    <col min="1" max="1" width="8.6328125" bestFit="1" customWidth="1"/>
    <col min="2" max="2" width="10.26953125" customWidth="1"/>
    <col min="3" max="3" width="27.36328125" bestFit="1" customWidth="1"/>
    <col min="4" max="4" width="17.36328125" bestFit="1" customWidth="1"/>
    <col min="5" max="5" width="11.453125" bestFit="1" customWidth="1"/>
    <col min="6" max="7" width="14.90625" bestFit="1" customWidth="1"/>
    <col min="8" max="8" width="11.453125" bestFit="1" customWidth="1"/>
    <col min="9" max="9" width="7.6328125" bestFit="1" customWidth="1"/>
    <col min="10" max="10" width="13.453125" bestFit="1" customWidth="1"/>
    <col min="11" max="11" width="19.453125" bestFit="1" customWidth="1"/>
    <col min="12" max="12" width="14.54296875" bestFit="1" customWidth="1"/>
    <col min="13" max="13" width="3.6328125" bestFit="1" customWidth="1"/>
    <col min="14" max="14" width="4.26953125" bestFit="1" customWidth="1"/>
    <col min="15" max="15" width="7.6328125" bestFit="1" customWidth="1"/>
    <col min="16" max="16" width="7.36328125" bestFit="1" customWidth="1"/>
    <col min="17" max="17" width="7.08984375" bestFit="1" customWidth="1"/>
    <col min="18" max="18" width="9.08984375" bestFit="1" customWidth="1"/>
    <col min="19" max="19" width="7.81640625" bestFit="1" customWidth="1"/>
    <col min="20" max="20" width="10.26953125" bestFit="1" customWidth="1"/>
    <col min="21" max="21" width="4.36328125" bestFit="1" customWidth="1"/>
    <col min="22" max="22" width="4.7265625" bestFit="1" customWidth="1"/>
  </cols>
  <sheetData>
    <row r="1" spans="1:22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</row>
    <row r="2" spans="1:22" x14ac:dyDescent="0.35">
      <c r="A2" s="1" t="s">
        <v>48</v>
      </c>
      <c r="B2" s="1" t="s">
        <v>48</v>
      </c>
      <c r="C2" s="14" t="s">
        <v>47</v>
      </c>
      <c r="D2" s="4" t="s">
        <v>22</v>
      </c>
      <c r="E2" s="4" t="s">
        <v>23</v>
      </c>
      <c r="F2" s="4" t="s">
        <v>24</v>
      </c>
      <c r="G2" s="4" t="s">
        <v>24</v>
      </c>
      <c r="H2" s="4" t="s">
        <v>23</v>
      </c>
      <c r="I2" s="1" t="s">
        <v>42</v>
      </c>
      <c r="J2" s="3">
        <v>309.48</v>
      </c>
      <c r="K2" s="3">
        <v>309.48</v>
      </c>
      <c r="L2" s="3">
        <v>495</v>
      </c>
      <c r="M2">
        <v>16</v>
      </c>
      <c r="N2">
        <v>0</v>
      </c>
      <c r="O2" s="2">
        <v>231.9</v>
      </c>
      <c r="P2">
        <v>0</v>
      </c>
      <c r="Q2">
        <v>1</v>
      </c>
      <c r="R2" s="1">
        <v>10111300</v>
      </c>
      <c r="T2">
        <v>16</v>
      </c>
      <c r="U2">
        <v>50</v>
      </c>
      <c r="V2"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3B3E94-37D5-4A20-B160-E93C833E49A5}">
  <dimension ref="A1:S12"/>
  <sheetViews>
    <sheetView topLeftCell="C1" zoomScale="80" zoomScaleNormal="80" workbookViewId="0">
      <selection activeCell="S12" sqref="S12"/>
    </sheetView>
  </sheetViews>
  <sheetFormatPr baseColWidth="10" defaultRowHeight="14.5" x14ac:dyDescent="0.35"/>
  <cols>
    <col min="1" max="1" width="6" bestFit="1" customWidth="1"/>
    <col min="2" max="2" width="28.08984375" bestFit="1" customWidth="1"/>
    <col min="3" max="3" width="14" bestFit="1" customWidth="1"/>
    <col min="4" max="4" width="20.08984375" bestFit="1" customWidth="1"/>
    <col min="5" max="5" width="15.1796875" bestFit="1" customWidth="1"/>
    <col min="6" max="6" width="3.81640625" bestFit="1" customWidth="1"/>
    <col min="7" max="7" width="4.54296875" bestFit="1" customWidth="1"/>
    <col min="8" max="8" width="8.08984375" bestFit="1" customWidth="1"/>
    <col min="9" max="9" width="8.08984375" customWidth="1"/>
    <col min="10" max="10" width="18.08984375" bestFit="1" customWidth="1"/>
    <col min="11" max="11" width="5.81640625" customWidth="1"/>
    <col min="12" max="12" width="10.26953125" customWidth="1"/>
    <col min="13" max="13" width="1.81640625" customWidth="1"/>
    <col min="14" max="14" width="12.26953125" bestFit="1" customWidth="1"/>
    <col min="15" max="15" width="11.26953125" bestFit="1" customWidth="1"/>
    <col min="16" max="16" width="18.36328125" bestFit="1" customWidth="1"/>
    <col min="17" max="17" width="8.08984375" bestFit="1" customWidth="1"/>
    <col min="18" max="18" width="14.7265625" bestFit="1" customWidth="1"/>
  </cols>
  <sheetData>
    <row r="1" spans="1:19" x14ac:dyDescent="0.35">
      <c r="C1" t="s">
        <v>9</v>
      </c>
      <c r="D1" t="s">
        <v>10</v>
      </c>
      <c r="E1" t="s">
        <v>11</v>
      </c>
      <c r="F1" t="s">
        <v>12</v>
      </c>
      <c r="G1" t="s">
        <v>13</v>
      </c>
      <c r="H1" t="s">
        <v>14</v>
      </c>
      <c r="J1" s="1" t="s">
        <v>60</v>
      </c>
      <c r="K1" s="1"/>
      <c r="L1" s="1" t="s">
        <v>61</v>
      </c>
      <c r="N1" s="17" t="s">
        <v>57</v>
      </c>
      <c r="O1" t="s">
        <v>56</v>
      </c>
      <c r="P1" s="23" t="s">
        <v>62</v>
      </c>
      <c r="Q1" s="24" t="s">
        <v>58</v>
      </c>
      <c r="R1" s="24" t="s">
        <v>59</v>
      </c>
      <c r="S1" s="24" t="s">
        <v>45</v>
      </c>
    </row>
    <row r="2" spans="1:19" x14ac:dyDescent="0.35">
      <c r="J2" s="1"/>
      <c r="K2" s="1"/>
      <c r="L2" s="1"/>
      <c r="N2" s="17"/>
      <c r="P2" s="23"/>
      <c r="Q2" s="24" t="s">
        <v>63</v>
      </c>
      <c r="R2" s="24" t="s">
        <v>64</v>
      </c>
      <c r="S2" s="24" t="s">
        <v>65</v>
      </c>
    </row>
    <row r="3" spans="1:19" x14ac:dyDescent="0.35">
      <c r="I3" s="2"/>
      <c r="J3" s="17" t="s">
        <v>49</v>
      </c>
      <c r="K3">
        <v>6</v>
      </c>
      <c r="L3" s="5">
        <f>K3/1.16</f>
        <v>5.1724137931034484</v>
      </c>
      <c r="M3" s="2"/>
      <c r="P3" s="23"/>
      <c r="Q3" s="24"/>
      <c r="R3" s="24"/>
      <c r="S3" s="24"/>
    </row>
    <row r="4" spans="1:19" x14ac:dyDescent="0.35">
      <c r="I4" s="2"/>
      <c r="J4" s="17" t="s">
        <v>50</v>
      </c>
      <c r="K4">
        <v>6</v>
      </c>
      <c r="L4" s="5">
        <f t="shared" ref="L4:L12" si="0">K4/1.16</f>
        <v>5.1724137931034484</v>
      </c>
      <c r="M4" s="2"/>
      <c r="P4" s="23"/>
      <c r="Q4" s="24"/>
      <c r="R4" s="24"/>
      <c r="S4" s="24"/>
    </row>
    <row r="5" spans="1:19" x14ac:dyDescent="0.35">
      <c r="I5" s="2"/>
      <c r="J5" s="17" t="s">
        <v>51</v>
      </c>
      <c r="K5">
        <v>8</v>
      </c>
      <c r="L5" s="5">
        <f t="shared" si="0"/>
        <v>6.8965517241379315</v>
      </c>
      <c r="M5" s="2"/>
      <c r="P5" s="23"/>
      <c r="Q5" s="24"/>
      <c r="R5" s="24"/>
      <c r="S5" s="24"/>
    </row>
    <row r="6" spans="1:19" x14ac:dyDescent="0.35">
      <c r="A6" s="1" t="s">
        <v>25</v>
      </c>
      <c r="B6" s="1" t="s">
        <v>32</v>
      </c>
      <c r="C6" s="18">
        <v>186.21</v>
      </c>
      <c r="D6" s="18">
        <v>130.34</v>
      </c>
      <c r="E6" s="18">
        <v>297.92</v>
      </c>
      <c r="F6" s="19">
        <v>16</v>
      </c>
      <c r="G6" s="19">
        <v>0</v>
      </c>
      <c r="H6" s="20">
        <v>93.1</v>
      </c>
      <c r="I6" s="20"/>
      <c r="J6" s="19" t="s">
        <v>39</v>
      </c>
      <c r="K6" s="19">
        <v>8</v>
      </c>
      <c r="L6" s="21">
        <f t="shared" si="0"/>
        <v>6.8965517241379315</v>
      </c>
      <c r="M6" s="20"/>
      <c r="N6" s="22">
        <f>O6*1.16</f>
        <v>100.00359999999999</v>
      </c>
      <c r="O6" s="19">
        <v>86.21</v>
      </c>
      <c r="P6" s="25">
        <f>+O6+L6</f>
        <v>93.10655172413793</v>
      </c>
      <c r="Q6" s="26">
        <f>P6*2</f>
        <v>186.21310344827586</v>
      </c>
      <c r="R6" s="27">
        <f>Q6-(Q6*0.3)</f>
        <v>130.3491724137931</v>
      </c>
      <c r="S6" s="26">
        <f>Q6+(Q6*0.6)</f>
        <v>297.94096551724135</v>
      </c>
    </row>
    <row r="7" spans="1:19" x14ac:dyDescent="0.35">
      <c r="A7" s="1" t="s">
        <v>26</v>
      </c>
      <c r="B7" s="1" t="s">
        <v>33</v>
      </c>
      <c r="C7" s="18">
        <v>195.69</v>
      </c>
      <c r="D7" s="18">
        <v>136.97999999999999</v>
      </c>
      <c r="E7" s="18">
        <v>313.08999999999997</v>
      </c>
      <c r="F7" s="19">
        <v>16</v>
      </c>
      <c r="G7" s="19">
        <v>0</v>
      </c>
      <c r="H7" s="20">
        <v>97.85</v>
      </c>
      <c r="I7" s="19"/>
      <c r="J7" s="19" t="s">
        <v>40</v>
      </c>
      <c r="K7" s="19">
        <v>10</v>
      </c>
      <c r="L7" s="21">
        <f t="shared" si="0"/>
        <v>8.6206896551724146</v>
      </c>
      <c r="M7" s="19"/>
      <c r="N7" s="22">
        <f>O7*1.16</f>
        <v>104.00559999999999</v>
      </c>
      <c r="O7" s="19">
        <v>89.66</v>
      </c>
      <c r="P7" s="25">
        <f t="shared" ref="P7:P9" si="1">+O7+L7</f>
        <v>98.280689655172409</v>
      </c>
      <c r="Q7" s="26">
        <f t="shared" ref="Q7:Q9" si="2">P7*2</f>
        <v>196.56137931034482</v>
      </c>
      <c r="R7" s="27">
        <f t="shared" ref="R7:R9" si="3">Q7-(Q7*0.3)</f>
        <v>137.59296551724137</v>
      </c>
      <c r="S7" s="26">
        <f t="shared" ref="S7:S9" si="4">Q7+(Q7*0.6)</f>
        <v>314.49820689655172</v>
      </c>
    </row>
    <row r="8" spans="1:19" x14ac:dyDescent="0.35">
      <c r="A8" s="1" t="s">
        <v>27</v>
      </c>
      <c r="B8" s="1" t="s">
        <v>34</v>
      </c>
      <c r="C8" s="18">
        <v>201.72</v>
      </c>
      <c r="D8" s="18">
        <v>141.19999999999999</v>
      </c>
      <c r="E8" s="18">
        <v>322.75</v>
      </c>
      <c r="F8" s="19">
        <v>16</v>
      </c>
      <c r="G8" s="19">
        <v>0</v>
      </c>
      <c r="H8" s="20">
        <v>100.86</v>
      </c>
      <c r="I8" s="19"/>
      <c r="J8" s="19" t="s">
        <v>41</v>
      </c>
      <c r="K8" s="19">
        <v>11</v>
      </c>
      <c r="L8" s="21">
        <f t="shared" si="0"/>
        <v>9.4827586206896566</v>
      </c>
      <c r="M8" s="19"/>
      <c r="N8" s="22">
        <f>O8*1.16</f>
        <v>106.00079999999998</v>
      </c>
      <c r="O8" s="19">
        <v>91.38</v>
      </c>
      <c r="P8" s="25">
        <f t="shared" si="1"/>
        <v>100.86275862068965</v>
      </c>
      <c r="Q8" s="26">
        <f t="shared" si="2"/>
        <v>201.72551724137929</v>
      </c>
      <c r="R8" s="27">
        <f t="shared" si="3"/>
        <v>141.20786206896551</v>
      </c>
      <c r="S8" s="26">
        <f t="shared" si="4"/>
        <v>322.76082758620686</v>
      </c>
    </row>
    <row r="9" spans="1:19" x14ac:dyDescent="0.35">
      <c r="A9" s="1" t="s">
        <v>28</v>
      </c>
      <c r="B9" s="1" t="s">
        <v>35</v>
      </c>
      <c r="C9" s="18">
        <v>213.79379310344828</v>
      </c>
      <c r="D9" s="18">
        <v>149.65565517241379</v>
      </c>
      <c r="E9" s="18">
        <v>342.07006896551724</v>
      </c>
      <c r="F9" s="19">
        <v>16</v>
      </c>
      <c r="G9" s="19">
        <v>0</v>
      </c>
      <c r="H9" s="20">
        <v>111</v>
      </c>
      <c r="I9" s="19"/>
      <c r="J9" s="19" t="s">
        <v>52</v>
      </c>
      <c r="K9" s="19">
        <v>13</v>
      </c>
      <c r="L9" s="21">
        <f t="shared" si="0"/>
        <v>11.206896551724139</v>
      </c>
      <c r="M9" s="19"/>
      <c r="N9" s="22">
        <f>O9*1.16</f>
        <v>111.00039999999998</v>
      </c>
      <c r="O9" s="18">
        <v>95.69</v>
      </c>
      <c r="P9" s="25">
        <f t="shared" si="1"/>
        <v>106.89689655172414</v>
      </c>
      <c r="Q9" s="26">
        <f t="shared" si="2"/>
        <v>213.79379310344828</v>
      </c>
      <c r="R9" s="27">
        <f t="shared" si="3"/>
        <v>149.65565517241379</v>
      </c>
      <c r="S9" s="26">
        <f t="shared" si="4"/>
        <v>342.07006896551724</v>
      </c>
    </row>
    <row r="10" spans="1:19" x14ac:dyDescent="0.35">
      <c r="A10" s="1" t="s">
        <v>29</v>
      </c>
      <c r="B10" s="1" t="s">
        <v>36</v>
      </c>
      <c r="J10" t="s">
        <v>53</v>
      </c>
      <c r="K10">
        <v>17</v>
      </c>
      <c r="L10" s="5">
        <f t="shared" si="0"/>
        <v>14.655172413793105</v>
      </c>
      <c r="N10" s="17"/>
      <c r="P10" s="17"/>
    </row>
    <row r="11" spans="1:19" x14ac:dyDescent="0.35">
      <c r="A11" s="1" t="s">
        <v>30</v>
      </c>
      <c r="B11" s="1" t="s">
        <v>37</v>
      </c>
      <c r="J11" t="s">
        <v>54</v>
      </c>
      <c r="K11">
        <v>19</v>
      </c>
      <c r="L11" s="5">
        <f t="shared" si="0"/>
        <v>16.379310344827587</v>
      </c>
      <c r="N11" s="17"/>
      <c r="P11" s="17"/>
    </row>
    <row r="12" spans="1:19" x14ac:dyDescent="0.35">
      <c r="A12" s="1" t="s">
        <v>31</v>
      </c>
      <c r="B12" s="1" t="s">
        <v>38</v>
      </c>
      <c r="J12" t="s">
        <v>55</v>
      </c>
      <c r="K12">
        <v>31</v>
      </c>
      <c r="L12" s="5">
        <f t="shared" si="0"/>
        <v>26.724137931034484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2B23DD-43A5-4026-8E30-5F4ABA79A7F7}">
  <dimension ref="A1:V5"/>
  <sheetViews>
    <sheetView tabSelected="1" zoomScale="80" zoomScaleNormal="80" workbookViewId="0">
      <selection activeCell="A5" sqref="A5"/>
    </sheetView>
  </sheetViews>
  <sheetFormatPr baseColWidth="10" defaultRowHeight="14.5" x14ac:dyDescent="0.35"/>
  <cols>
    <col min="1" max="1" width="7.90625" bestFit="1" customWidth="1"/>
    <col min="2" max="2" width="6" bestFit="1" customWidth="1"/>
    <col min="3" max="3" width="28.08984375" bestFit="1" customWidth="1"/>
    <col min="4" max="4" width="17.90625" bestFit="1" customWidth="1"/>
    <col min="5" max="5" width="11.81640625" bestFit="1" customWidth="1"/>
    <col min="6" max="7" width="15.1796875" bestFit="1" customWidth="1"/>
    <col min="8" max="8" width="11.81640625" bestFit="1" customWidth="1"/>
    <col min="9" max="9" width="7.90625" bestFit="1" customWidth="1"/>
    <col min="10" max="10" width="14" bestFit="1" customWidth="1"/>
    <col min="11" max="11" width="20.08984375" bestFit="1" customWidth="1"/>
    <col min="12" max="12" width="15.1796875" bestFit="1" customWidth="1"/>
    <col min="13" max="13" width="3.81640625" bestFit="1" customWidth="1"/>
    <col min="14" max="14" width="4.54296875" bestFit="1" customWidth="1"/>
    <col min="15" max="15" width="8.08984375" bestFit="1" customWidth="1"/>
    <col min="16" max="16" width="7.6328125" bestFit="1" customWidth="1"/>
    <col min="17" max="17" width="7.36328125" bestFit="1" customWidth="1"/>
    <col min="18" max="18" width="9.453125" bestFit="1" customWidth="1"/>
    <col min="19" max="19" width="8.08984375" bestFit="1" customWidth="1"/>
    <col min="20" max="20" width="10.81640625" bestFit="1" customWidth="1"/>
    <col min="21" max="21" width="4.6328125" bestFit="1" customWidth="1"/>
    <col min="22" max="22" width="4.90625" bestFit="1" customWidth="1"/>
  </cols>
  <sheetData>
    <row r="1" spans="1:22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</row>
    <row r="2" spans="1:22" x14ac:dyDescent="0.35">
      <c r="A2" s="1" t="s">
        <v>25</v>
      </c>
      <c r="B2" s="1" t="s">
        <v>25</v>
      </c>
      <c r="C2" s="1" t="s">
        <v>32</v>
      </c>
      <c r="D2" t="s">
        <v>22</v>
      </c>
      <c r="E2" t="s">
        <v>23</v>
      </c>
      <c r="F2" t="s">
        <v>24</v>
      </c>
      <c r="G2" t="s">
        <v>24</v>
      </c>
      <c r="H2" t="s">
        <v>23</v>
      </c>
      <c r="I2" s="1" t="s">
        <v>42</v>
      </c>
      <c r="J2" s="3">
        <v>186.21</v>
      </c>
      <c r="K2" s="3">
        <v>130.34</v>
      </c>
      <c r="L2" s="3">
        <v>297.92</v>
      </c>
      <c r="M2">
        <v>16</v>
      </c>
      <c r="N2">
        <v>0</v>
      </c>
      <c r="O2" s="2">
        <v>93.10655172413793</v>
      </c>
      <c r="P2" s="3"/>
      <c r="Q2">
        <v>1</v>
      </c>
      <c r="R2">
        <v>10131508</v>
      </c>
      <c r="T2">
        <v>16</v>
      </c>
      <c r="U2">
        <v>50</v>
      </c>
      <c r="V2">
        <v>0</v>
      </c>
    </row>
    <row r="3" spans="1:22" x14ac:dyDescent="0.35">
      <c r="A3" s="1" t="s">
        <v>26</v>
      </c>
      <c r="B3" s="1" t="s">
        <v>26</v>
      </c>
      <c r="C3" s="1" t="s">
        <v>33</v>
      </c>
      <c r="D3" t="s">
        <v>22</v>
      </c>
      <c r="E3" t="s">
        <v>23</v>
      </c>
      <c r="F3" t="s">
        <v>24</v>
      </c>
      <c r="G3" t="s">
        <v>24</v>
      </c>
      <c r="H3" t="s">
        <v>23</v>
      </c>
      <c r="I3" s="1" t="s">
        <v>42</v>
      </c>
      <c r="J3" s="3">
        <v>195.69</v>
      </c>
      <c r="K3" s="3">
        <v>136.97999999999999</v>
      </c>
      <c r="L3" s="3">
        <v>313.08999999999997</v>
      </c>
      <c r="M3">
        <v>16</v>
      </c>
      <c r="N3">
        <v>0</v>
      </c>
      <c r="O3" s="2">
        <v>98.280689655172409</v>
      </c>
      <c r="P3" s="3"/>
      <c r="Q3">
        <v>1</v>
      </c>
      <c r="R3">
        <v>10131508</v>
      </c>
      <c r="T3">
        <v>16</v>
      </c>
      <c r="U3">
        <v>50</v>
      </c>
      <c r="V3">
        <v>0</v>
      </c>
    </row>
    <row r="4" spans="1:22" x14ac:dyDescent="0.35">
      <c r="A4" s="1" t="s">
        <v>27</v>
      </c>
      <c r="B4" s="1" t="s">
        <v>27</v>
      </c>
      <c r="C4" s="1" t="s">
        <v>34</v>
      </c>
      <c r="D4" t="s">
        <v>22</v>
      </c>
      <c r="E4" t="s">
        <v>23</v>
      </c>
      <c r="F4" t="s">
        <v>24</v>
      </c>
      <c r="G4" t="s">
        <v>24</v>
      </c>
      <c r="H4" t="s">
        <v>23</v>
      </c>
      <c r="I4" s="1" t="s">
        <v>42</v>
      </c>
      <c r="J4" s="3">
        <v>201.72</v>
      </c>
      <c r="K4" s="3">
        <v>141.19999999999999</v>
      </c>
      <c r="L4" s="3">
        <v>322.75</v>
      </c>
      <c r="M4">
        <v>16</v>
      </c>
      <c r="N4">
        <v>0</v>
      </c>
      <c r="O4" s="2">
        <v>100.86275862068965</v>
      </c>
      <c r="P4" s="3"/>
      <c r="Q4">
        <v>1</v>
      </c>
      <c r="R4">
        <v>10131508</v>
      </c>
      <c r="T4">
        <v>16</v>
      </c>
      <c r="U4">
        <v>50</v>
      </c>
      <c r="V4">
        <v>0</v>
      </c>
    </row>
    <row r="5" spans="1:22" x14ac:dyDescent="0.35">
      <c r="A5" s="1" t="s">
        <v>28</v>
      </c>
      <c r="B5" s="1" t="s">
        <v>28</v>
      </c>
      <c r="C5" s="1" t="s">
        <v>35</v>
      </c>
      <c r="D5" t="s">
        <v>22</v>
      </c>
      <c r="E5" t="s">
        <v>23</v>
      </c>
      <c r="F5" t="s">
        <v>24</v>
      </c>
      <c r="G5" t="s">
        <v>24</v>
      </c>
      <c r="H5" t="s">
        <v>23</v>
      </c>
      <c r="I5" s="1" t="s">
        <v>42</v>
      </c>
      <c r="J5" s="18">
        <v>213.79379310344828</v>
      </c>
      <c r="K5" s="21">
        <v>149.65565517241379</v>
      </c>
      <c r="L5" s="18">
        <v>342.07006896551724</v>
      </c>
      <c r="M5" s="4">
        <v>16</v>
      </c>
      <c r="N5" s="4">
        <v>0</v>
      </c>
      <c r="O5" s="16">
        <v>106.89689655172414</v>
      </c>
      <c r="P5" s="15"/>
      <c r="Q5">
        <v>1</v>
      </c>
      <c r="R5">
        <v>10131508</v>
      </c>
      <c r="T5">
        <v>16</v>
      </c>
      <c r="U5">
        <v>50</v>
      </c>
      <c r="V5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Worksheet</vt:lpstr>
      <vt:lpstr>Hoja2</vt:lpstr>
      <vt:lpstr>prcios</vt:lpstr>
      <vt:lpstr>ALTA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adriana hernandez</cp:lastModifiedBy>
  <dcterms:created xsi:type="dcterms:W3CDTF">2025-07-25T15:45:40Z</dcterms:created>
  <dcterms:modified xsi:type="dcterms:W3CDTF">2025-11-14T22:12:05Z</dcterms:modified>
  <cp:category/>
</cp:coreProperties>
</file>