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y_a\Downloads\"/>
    </mc:Choice>
  </mc:AlternateContent>
  <xr:revisionPtr revIDLastSave="0" documentId="13_ncr:1_{57ADBB29-75D5-4718-8D02-EE1AB0E858D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Worksheet" sheetId="1" r:id="rId1"/>
    <sheet name="Hoja2" sheetId="3" r:id="rId2"/>
    <sheet name="Hoja1" sheetId="2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D8" i="3"/>
  <c r="H8" i="3" s="1"/>
  <c r="G4" i="3"/>
  <c r="G5" i="3"/>
  <c r="G6" i="3"/>
  <c r="G7" i="3"/>
  <c r="D7" i="3"/>
  <c r="E7" i="3" s="1"/>
  <c r="D5" i="3"/>
  <c r="E5" i="3" s="1"/>
  <c r="F5" i="3" s="1"/>
  <c r="D6" i="3"/>
  <c r="E6" i="3" s="1"/>
  <c r="D4" i="3"/>
  <c r="E4" i="3" s="1"/>
  <c r="S2" i="1"/>
  <c r="S3" i="1"/>
  <c r="S4" i="1"/>
  <c r="S5" i="1"/>
  <c r="R3" i="1"/>
  <c r="R4" i="1"/>
  <c r="R5" i="1"/>
  <c r="R2" i="1"/>
  <c r="J2" i="1"/>
  <c r="L2" i="1" s="1"/>
  <c r="J3" i="1"/>
  <c r="L3" i="1" s="1"/>
  <c r="J4" i="1"/>
  <c r="L4" i="1" s="1"/>
  <c r="J5" i="1"/>
  <c r="L5" i="1" s="1"/>
  <c r="H7" i="3" l="1"/>
  <c r="H4" i="3"/>
  <c r="H5" i="3"/>
  <c r="F4" i="3"/>
  <c r="J4" i="3" s="1"/>
  <c r="I4" i="3"/>
  <c r="I6" i="3"/>
  <c r="F6" i="3"/>
  <c r="J6" i="3" s="1"/>
  <c r="I7" i="3"/>
  <c r="F7" i="3"/>
  <c r="J7" i="3" s="1"/>
  <c r="H6" i="3"/>
  <c r="E8" i="3"/>
  <c r="J5" i="3"/>
  <c r="I5" i="3"/>
  <c r="K2" i="1"/>
  <c r="M2" i="1" s="1"/>
  <c r="K3" i="1"/>
  <c r="M3" i="1" s="1"/>
  <c r="K4" i="1"/>
  <c r="M4" i="1" s="1"/>
  <c r="K5" i="1"/>
  <c r="M5" i="1" s="1"/>
  <c r="F8" i="3" l="1"/>
  <c r="J8" i="3" s="1"/>
  <c r="I8" i="3"/>
</calcChain>
</file>

<file path=xl/sharedStrings.xml><?xml version="1.0" encoding="utf-8"?>
<sst xmlns="http://schemas.openxmlformats.org/spreadsheetml/2006/main" count="135" uniqueCount="42">
  <si>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</si>
  <si>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</si>
  <si>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</si>
  <si>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</si>
  <si>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</si>
  <si>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</si>
  <si>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</si>
  <si>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</si>
  <si>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</si>
  <si>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</si>
  <si>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</si>
  <si>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</si>
  <si>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</si>
  <si>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</si>
  <si>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COSTO</t>
  </si>
  <si>
    <t>OFERTA</t>
  </si>
  <si>
    <t>STATUS</t>
  </si>
  <si>
    <t>CALVESAT</t>
  </si>
  <si>
    <t>IMAGEN</t>
  </si>
  <si>
    <t>UBICACION</t>
  </si>
  <si>
    <t>MIN</t>
  </si>
  <si>
    <t>MAX</t>
  </si>
  <si>
    <t>BEN &amp; MACK</t>
  </si>
  <si>
    <t>PERROS Y GATOS</t>
  </si>
  <si>
    <t>COT-339</t>
  </si>
  <si>
    <t>COT-340</t>
  </si>
  <si>
    <t>COT-341</t>
  </si>
  <si>
    <t>COT-344</t>
  </si>
  <si>
    <t>BOLSA DE SUJECION MINI</t>
  </si>
  <si>
    <t>BOLSA DE SUJECION CHICA</t>
  </si>
  <si>
    <t>BOLSA DE SUJECION MEDIANA</t>
  </si>
  <si>
    <t>BOLSA DE SUJECION GRANDE</t>
  </si>
  <si>
    <t>SALUD Y BIENESTAR</t>
  </si>
  <si>
    <t>publico</t>
  </si>
  <si>
    <t>CUBREASIENTOS INDIVIDUAL</t>
  </si>
  <si>
    <t>CUB-001</t>
  </si>
  <si>
    <t>CANT</t>
  </si>
  <si>
    <t>PUBLICO</t>
  </si>
  <si>
    <t xml:space="preserve">NUEVOS PRODUCTOS JAURIA </t>
  </si>
  <si>
    <t>PRECIOS DISTRIBUIDOR</t>
  </si>
  <si>
    <t>PRECIO MEDICO</t>
  </si>
  <si>
    <t>BELLEZA E HIGIENE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</si>
</sst>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</font>
    <font>
      <sz val="8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6"/>
      <color rgb="FF66666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2" borderId="0" xfId="0" applyFont="1" applyFill="1"/>
    <xf numFmtId="0" fontId="0" fillId="4" borderId="0" xfId="0" applyFill="1"/>
    <xf numFmtId="0" fontId="0" fillId="5" borderId="0" xfId="0" applyFill="1"/>
    <xf numFmtId="43" fontId="0" fillId="5" borderId="0" xfId="1" applyFont="1" applyFill="1"/>
    <xf numFmtId="0" fontId="4" fillId="0" borderId="0" xfId="0" applyFont="1"/>
    <xf numFmtId="0" fontId="5" fillId="0" borderId="0" xfId="0" applyFont="1"/>
    <xf numFmtId="0" fontId="5" fillId="3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43" fontId="4" fillId="0" borderId="0" xfId="1" applyFont="1" applyFill="1"/>
    <xf numFmtId="43" fontId="4" fillId="0" borderId="0" xfId="1" applyFont="1" applyFill="1" applyAlignment="1"/>
    <xf numFmtId="43" fontId="4" fillId="0" borderId="0" xfId="0" applyNumberFormat="1" applyFont="1"/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1028701</xdr:colOff>
      <xdr:row>0</xdr:row>
      <xdr:rowOff>0</xdr:rowOff>
    </xdr:from>
    <xdr:to>
      <xdr:col>5</xdr:col>
      <xdr:colOff>698501</xdr:colOff>
      <xdr:row>2</xdr:row>
      <xdr:rowOff>36080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876F8C-DCAE-C3B8-1216-55F62606E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7101" y="0"/>
          <a:ext cx="819150" cy="63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"/>
  <sheetViews>
    <sheetView zoomScale="80" zoomScaleNormal="80" workbookViewId="0">
      <selection activeCell="F8" sqref="F8"/>
    </sheetView>
  </sheetViews>
  <sheetFormatPr baseColWidth="10" defaultColWidth="8.7265625" defaultRowHeight="14.5" x14ac:dyDescent="0.35"/>
  <cols>
    <col min="1" max="1" width="7.7265625" bestFit="1" customWidth="1"/>
    <col min="2" max="2" width="7.26953125" bestFit="1" customWidth="1"/>
    <col min="3" max="3" width="28" bestFit="1" customWidth="1"/>
    <col min="4" max="4" width="12" bestFit="1" customWidth="1"/>
    <col min="5" max="5" width="11.453125" bestFit="1" customWidth="1"/>
    <col min="6" max="7" width="14.90625" bestFit="1" customWidth="1"/>
    <col min="8" max="8" width="11.453125" bestFit="1" customWidth="1"/>
    <col min="9" max="9" width="7.6328125" bestFit="1" customWidth="1"/>
    <col min="10" max="10" width="13.453125" bestFit="1" customWidth="1"/>
    <col min="11" max="11" width="9.36328125" customWidth="1"/>
    <col min="12" max="12" width="20.08984375" bestFit="1" customWidth="1"/>
    <col min="13" max="13" width="8.1796875" bestFit="1" customWidth="1"/>
    <col min="14" max="14" width="14.54296875" bestFit="1" customWidth="1"/>
    <col min="15" max="15" width="3.6328125" bestFit="1" customWidth="1"/>
    <col min="16" max="16" width="4.26953125" bestFit="1" customWidth="1"/>
    <col min="17" max="17" width="6.54296875" bestFit="1" customWidth="1"/>
    <col min="18" max="19" width="6.54296875" customWidth="1"/>
    <col min="20" max="20" width="7.36328125" bestFit="1" customWidth="1"/>
    <col min="21" max="21" width="7.08984375" bestFit="1" customWidth="1"/>
    <col min="22" max="22" width="9.08984375" bestFit="1" customWidth="1"/>
    <col min="23" max="23" width="12.26953125" bestFit="1" customWidth="1"/>
    <col min="24" max="24" width="10.26953125" bestFit="1" customWidth="1"/>
    <col min="25" max="25" width="4.36328125" bestFit="1" customWidth="1"/>
    <col min="26" max="26" width="4.7265625" bestFit="1" customWidth="1"/>
  </cols>
  <sheetData>
    <row r="1" spans="1:2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L1" t="s">
        <v>10</v>
      </c>
      <c r="N1" t="s">
        <v>11</v>
      </c>
      <c r="O1" t="s">
        <v>12</v>
      </c>
      <c r="P1" t="s">
        <v>13</v>
      </c>
      <c r="Q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</row>
    <row r="2" spans="1:26" x14ac:dyDescent="0.35">
      <c r="A2" t="s">
        <v>24</v>
      </c>
      <c r="C2" t="s">
        <v>28</v>
      </c>
      <c r="D2" t="s">
        <v>32</v>
      </c>
      <c r="E2" t="s">
        <v>22</v>
      </c>
      <c r="F2" t="s">
        <v>23</v>
      </c>
      <c r="G2" t="s">
        <v>23</v>
      </c>
      <c r="H2" t="s">
        <v>22</v>
      </c>
      <c r="J2" s="1">
        <f t="shared" ref="J2:J5" si="0">Q2*2</f>
        <v>244</v>
      </c>
      <c r="K2" s="2">
        <f>J2*1.16</f>
        <v>283.03999999999996</v>
      </c>
      <c r="L2">
        <f>J2-(J2*0.3)</f>
        <v>170.8</v>
      </c>
      <c r="M2" s="2">
        <f>K2-(K2*0.3)</f>
        <v>198.12799999999999</v>
      </c>
      <c r="O2">
        <v>16</v>
      </c>
      <c r="P2">
        <v>0</v>
      </c>
      <c r="Q2" s="1">
        <v>122</v>
      </c>
      <c r="R2" s="2">
        <f>Q2*1.16</f>
        <v>141.51999999999998</v>
      </c>
      <c r="S2" s="2">
        <f>100-(R2*100/M2)</f>
        <v>28.571428571428569</v>
      </c>
      <c r="V2">
        <v>10131508</v>
      </c>
      <c r="X2">
        <v>3</v>
      </c>
      <c r="Y2">
        <v>10</v>
      </c>
      <c r="Z2">
        <v>0</v>
      </c>
    </row>
    <row r="3" spans="1:26" x14ac:dyDescent="0.35">
      <c r="A3" t="s">
        <v>25</v>
      </c>
      <c r="C3" t="s">
        <v>29</v>
      </c>
      <c r="D3" t="s">
        <v>32</v>
      </c>
      <c r="E3" t="s">
        <v>22</v>
      </c>
      <c r="F3" t="s">
        <v>23</v>
      </c>
      <c r="G3" t="s">
        <v>23</v>
      </c>
      <c r="H3" t="s">
        <v>22</v>
      </c>
      <c r="J3" s="1">
        <f t="shared" si="0"/>
        <v>272</v>
      </c>
      <c r="K3" s="2">
        <f t="shared" ref="K3:K5" si="1">J3*1.16</f>
        <v>315.52</v>
      </c>
      <c r="L3">
        <f t="shared" ref="L3:M5" si="2">J3-(J3*0.3)</f>
        <v>190.4</v>
      </c>
      <c r="M3" s="2">
        <f t="shared" si="2"/>
        <v>220.86399999999998</v>
      </c>
      <c r="O3">
        <v>16</v>
      </c>
      <c r="P3">
        <v>0</v>
      </c>
      <c r="Q3" s="1">
        <v>136</v>
      </c>
      <c r="R3" s="2">
        <f t="shared" ref="R3:R5" si="3">Q3*1.16</f>
        <v>157.76</v>
      </c>
      <c r="S3" s="2">
        <f t="shared" ref="S3:S5" si="4">100-(R3*100/M3)</f>
        <v>28.571428571428569</v>
      </c>
      <c r="V3">
        <v>10131508</v>
      </c>
      <c r="X3">
        <v>3</v>
      </c>
      <c r="Y3">
        <v>10</v>
      </c>
      <c r="Z3">
        <v>0</v>
      </c>
    </row>
    <row r="4" spans="1:26" x14ac:dyDescent="0.35">
      <c r="A4" t="s">
        <v>26</v>
      </c>
      <c r="C4" t="s">
        <v>30</v>
      </c>
      <c r="D4" t="s">
        <v>32</v>
      </c>
      <c r="E4" t="s">
        <v>22</v>
      </c>
      <c r="F4" t="s">
        <v>23</v>
      </c>
      <c r="G4" t="s">
        <v>23</v>
      </c>
      <c r="H4" t="s">
        <v>22</v>
      </c>
      <c r="J4" s="1">
        <f t="shared" si="0"/>
        <v>290</v>
      </c>
      <c r="K4" s="2">
        <f t="shared" si="1"/>
        <v>336.4</v>
      </c>
      <c r="L4">
        <f t="shared" si="2"/>
        <v>203</v>
      </c>
      <c r="M4" s="2">
        <f t="shared" si="2"/>
        <v>235.48</v>
      </c>
      <c r="O4">
        <v>16</v>
      </c>
      <c r="P4">
        <v>0</v>
      </c>
      <c r="Q4" s="1">
        <v>145</v>
      </c>
      <c r="R4" s="2">
        <f t="shared" si="3"/>
        <v>168.2</v>
      </c>
      <c r="S4" s="2">
        <f t="shared" si="4"/>
        <v>28.571428571428569</v>
      </c>
      <c r="V4">
        <v>10131508</v>
      </c>
      <c r="X4">
        <v>3</v>
      </c>
      <c r="Y4">
        <v>10</v>
      </c>
      <c r="Z4">
        <v>0</v>
      </c>
    </row>
    <row r="5" spans="1:26" x14ac:dyDescent="0.35">
      <c r="A5" t="s">
        <v>27</v>
      </c>
      <c r="C5" t="s">
        <v>31</v>
      </c>
      <c r="D5" t="s">
        <v>32</v>
      </c>
      <c r="E5" t="s">
        <v>22</v>
      </c>
      <c r="F5" t="s">
        <v>23</v>
      </c>
      <c r="G5" t="s">
        <v>23</v>
      </c>
      <c r="H5" t="s">
        <v>22</v>
      </c>
      <c r="J5" s="1">
        <f t="shared" si="0"/>
        <v>336</v>
      </c>
      <c r="K5" s="2">
        <f t="shared" si="1"/>
        <v>389.76</v>
      </c>
      <c r="L5">
        <f t="shared" si="2"/>
        <v>235.2</v>
      </c>
      <c r="M5" s="2">
        <f t="shared" si="2"/>
        <v>272.83199999999999</v>
      </c>
      <c r="O5">
        <v>16</v>
      </c>
      <c r="P5">
        <v>0</v>
      </c>
      <c r="Q5" s="1">
        <v>168</v>
      </c>
      <c r="R5" s="2">
        <f t="shared" si="3"/>
        <v>194.88</v>
      </c>
      <c r="S5" s="2">
        <f t="shared" si="4"/>
        <v>28.571428571428569</v>
      </c>
      <c r="V5">
        <v>10131508</v>
      </c>
      <c r="X5">
        <v>3</v>
      </c>
      <c r="Y5">
        <v>10</v>
      </c>
      <c r="Z5">
        <v>0</v>
      </c>
    </row>
    <row r="6" spans="1:26" x14ac:dyDescent="0.35">
      <c r="S6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A279C-F6D7-46E5-919E-D3599A3715B2}">
  <dimension ref="A1:K8"/>
  <sheetViews>
    <sheetView workbookViewId="0">
      <selection activeCell="G8" sqref="G8"/>
    </sheetView>
  </sheetViews>
  <sheetFormatPr baseColWidth="10" defaultColWidth="11.36328125" defaultRowHeight="18.5" x14ac:dyDescent="0.45"/>
  <cols>
    <col min="1" max="1" width="10" style="6" bestFit="1" customWidth="1"/>
    <col min="2" max="2" width="33.08984375" style="6" customWidth="1"/>
    <col min="3" max="3" width="0.1796875" style="6" customWidth="1"/>
    <col min="4" max="4" width="9.81640625" style="6" bestFit="1" customWidth="1"/>
    <col min="5" max="5" width="16.453125" style="6" bestFit="1" customWidth="1"/>
    <col min="6" max="6" width="10.26953125" style="6" bestFit="1" customWidth="1"/>
    <col min="7" max="7" width="9.6328125" style="6" bestFit="1" customWidth="1"/>
    <col min="8" max="8" width="17.453125" style="6" bestFit="1" customWidth="1"/>
    <col min="9" max="9" width="24.90625" style="6" bestFit="1" customWidth="1"/>
    <col min="10" max="10" width="9.6328125" style="6" bestFit="1" customWidth="1"/>
    <col min="11" max="11" width="6.81640625" style="6" bestFit="1" customWidth="1"/>
    <col min="12" max="16384" width="11.36328125" style="6"/>
  </cols>
  <sheetData>
    <row r="1" spans="1:11" x14ac:dyDescent="0.45">
      <c r="B1" s="7" t="s">
        <v>38</v>
      </c>
    </row>
    <row r="2" spans="1:11" ht="28.5" customHeight="1" x14ac:dyDescent="0.45">
      <c r="B2" s="6" t="s">
        <v>39</v>
      </c>
    </row>
    <row r="3" spans="1:11" s="10" customFormat="1" ht="49" customHeight="1" x14ac:dyDescent="0.45">
      <c r="A3" s="8" t="s">
        <v>0</v>
      </c>
      <c r="B3" s="8" t="s">
        <v>2</v>
      </c>
      <c r="C3" s="8" t="s">
        <v>14</v>
      </c>
      <c r="D3" s="8" t="s">
        <v>40</v>
      </c>
      <c r="E3" s="8" t="s">
        <v>10</v>
      </c>
      <c r="F3" s="8" t="s">
        <v>37</v>
      </c>
      <c r="G3" s="9" t="s">
        <v>14</v>
      </c>
      <c r="H3" s="9" t="s">
        <v>9</v>
      </c>
      <c r="I3" s="9" t="s">
        <v>10</v>
      </c>
      <c r="J3" s="9" t="s">
        <v>33</v>
      </c>
      <c r="K3" s="9" t="s">
        <v>36</v>
      </c>
    </row>
    <row r="4" spans="1:11" x14ac:dyDescent="0.45">
      <c r="A4" s="6" t="s">
        <v>24</v>
      </c>
      <c r="B4" s="6" t="s">
        <v>28</v>
      </c>
      <c r="C4" s="11">
        <v>122</v>
      </c>
      <c r="D4" s="12">
        <f>C4*2</f>
        <v>244</v>
      </c>
      <c r="E4" s="12">
        <f>D4-(D4*0.3)</f>
        <v>170.8</v>
      </c>
      <c r="F4" s="13">
        <f>E4+(E4*0.6)</f>
        <v>273.28000000000003</v>
      </c>
      <c r="G4" s="13">
        <f>C4/1.16</f>
        <v>105.17241379310346</v>
      </c>
      <c r="H4" s="13">
        <f>D4/1.16</f>
        <v>210.34482758620692</v>
      </c>
      <c r="I4" s="13">
        <f>E4/1.16</f>
        <v>147.24137931034485</v>
      </c>
      <c r="J4" s="13">
        <f>F4/1.16</f>
        <v>235.58620689655177</v>
      </c>
      <c r="K4" s="6">
        <v>50</v>
      </c>
    </row>
    <row r="5" spans="1:11" x14ac:dyDescent="0.45">
      <c r="A5" s="6" t="s">
        <v>25</v>
      </c>
      <c r="B5" s="6" t="s">
        <v>29</v>
      </c>
      <c r="C5" s="11">
        <v>136</v>
      </c>
      <c r="D5" s="12">
        <f t="shared" ref="D5:D6" si="0">C5*2</f>
        <v>272</v>
      </c>
      <c r="E5" s="12">
        <f t="shared" ref="E5:E7" si="1">D5-(D5*0.3)</f>
        <v>190.4</v>
      </c>
      <c r="F5" s="13">
        <f t="shared" ref="F5:F7" si="2">E5+(E5*0.6)</f>
        <v>304.64</v>
      </c>
      <c r="G5" s="13">
        <f t="shared" ref="G5:J7" si="3">C5/1.16</f>
        <v>117.24137931034484</v>
      </c>
      <c r="H5" s="13">
        <f t="shared" si="3"/>
        <v>234.48275862068968</v>
      </c>
      <c r="I5" s="13">
        <f t="shared" si="3"/>
        <v>164.13793103448276</v>
      </c>
      <c r="J5" s="13">
        <f t="shared" si="3"/>
        <v>262.62068965517244</v>
      </c>
      <c r="K5" s="6">
        <v>50</v>
      </c>
    </row>
    <row r="6" spans="1:11" x14ac:dyDescent="0.45">
      <c r="A6" s="6" t="s">
        <v>26</v>
      </c>
      <c r="B6" s="6" t="s">
        <v>30</v>
      </c>
      <c r="C6" s="11">
        <v>145</v>
      </c>
      <c r="D6" s="12">
        <f t="shared" si="0"/>
        <v>290</v>
      </c>
      <c r="E6" s="12">
        <f t="shared" si="1"/>
        <v>203</v>
      </c>
      <c r="F6" s="13">
        <f t="shared" si="2"/>
        <v>324.8</v>
      </c>
      <c r="G6" s="13">
        <f t="shared" si="3"/>
        <v>125.00000000000001</v>
      </c>
      <c r="H6" s="13">
        <f t="shared" si="3"/>
        <v>250.00000000000003</v>
      </c>
      <c r="I6" s="13">
        <f t="shared" si="3"/>
        <v>175</v>
      </c>
      <c r="J6" s="13">
        <f t="shared" si="3"/>
        <v>280.00000000000006</v>
      </c>
      <c r="K6" s="6">
        <v>50</v>
      </c>
    </row>
    <row r="7" spans="1:11" x14ac:dyDescent="0.45">
      <c r="A7" s="6" t="s">
        <v>27</v>
      </c>
      <c r="B7" s="6" t="s">
        <v>31</v>
      </c>
      <c r="C7" s="11">
        <v>168</v>
      </c>
      <c r="D7" s="12">
        <f>C7*2</f>
        <v>336</v>
      </c>
      <c r="E7" s="12">
        <f t="shared" si="1"/>
        <v>235.2</v>
      </c>
      <c r="F7" s="13">
        <f t="shared" si="2"/>
        <v>376.31999999999994</v>
      </c>
      <c r="G7" s="13">
        <f t="shared" si="3"/>
        <v>144.82758620689657</v>
      </c>
      <c r="H7" s="13">
        <f t="shared" si="3"/>
        <v>289.65517241379314</v>
      </c>
      <c r="I7" s="13">
        <f t="shared" si="3"/>
        <v>202.75862068965517</v>
      </c>
      <c r="J7" s="13">
        <f t="shared" si="3"/>
        <v>324.41379310344826</v>
      </c>
      <c r="K7" s="6">
        <v>50</v>
      </c>
    </row>
    <row r="8" spans="1:11" x14ac:dyDescent="0.45">
      <c r="A8" s="6" t="s">
        <v>35</v>
      </c>
      <c r="B8" s="6" t="s">
        <v>34</v>
      </c>
      <c r="C8" s="11">
        <v>219</v>
      </c>
      <c r="D8" s="12">
        <f>C8*2</f>
        <v>438</v>
      </c>
      <c r="E8" s="12">
        <f t="shared" ref="E8" si="4">D8-(D8*0.3)</f>
        <v>306.60000000000002</v>
      </c>
      <c r="F8" s="13">
        <f t="shared" ref="F8" si="5">E8+(E8*0.6)</f>
        <v>490.56000000000006</v>
      </c>
      <c r="G8" s="13">
        <f t="shared" ref="G8" si="6">C8/1.16</f>
        <v>188.79310344827587</v>
      </c>
      <c r="H8" s="13">
        <f t="shared" ref="H8" si="7">D8/1.16</f>
        <v>377.58620689655174</v>
      </c>
      <c r="I8" s="13">
        <f t="shared" ref="I8" si="8">E8/1.16</f>
        <v>264.31034482758622</v>
      </c>
      <c r="J8" s="13">
        <f t="shared" ref="J8" si="9">F8/1.16</f>
        <v>422.89655172413802</v>
      </c>
      <c r="K8" s="6">
        <v>10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CCCB-954A-437A-A68E-6A396744619C}">
  <dimension ref="A1:V6"/>
  <sheetViews>
    <sheetView tabSelected="1" workbookViewId="0">
      <selection activeCell="A6" sqref="A6"/>
    </sheetView>
  </sheetViews>
  <sheetFormatPr baseColWidth="10" defaultRowHeight="14.5" x14ac:dyDescent="0.35"/>
  <cols>
    <col min="1" max="2" width="7.90625" bestFit="1" customWidth="1"/>
    <col min="3" max="3" width="26.36328125" bestFit="1" customWidth="1"/>
    <col min="4" max="4" width="17.36328125" bestFit="1" customWidth="1"/>
    <col min="5" max="5" width="11.453125" bestFit="1" customWidth="1"/>
    <col min="6" max="7" width="14.90625" bestFit="1" customWidth="1"/>
    <col min="8" max="8" width="11.453125" bestFit="1" customWidth="1"/>
    <col min="9" max="9" width="7.6328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3.6328125" bestFit="1" customWidth="1"/>
    <col min="14" max="14" width="4.26953125" bestFit="1" customWidth="1"/>
    <col min="15" max="15" width="6.54296875" bestFit="1" customWidth="1"/>
    <col min="16" max="16" width="7.36328125" bestFit="1" customWidth="1"/>
    <col min="17" max="17" width="7.08984375" bestFit="1" customWidth="1"/>
    <col min="18" max="18" width="9.08984375" bestFit="1" customWidth="1"/>
    <col min="19" max="19" width="7.81640625" bestFit="1" customWidth="1"/>
    <col min="20" max="20" width="10.26953125" bestFit="1" customWidth="1"/>
    <col min="21" max="21" width="4.36328125" bestFit="1" customWidth="1"/>
    <col min="22" max="22" width="4.7265625" bestFit="1" customWidth="1"/>
  </cols>
  <sheetData>
    <row r="1" spans="1:2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5">
      <c r="A2" t="s">
        <v>24</v>
      </c>
      <c r="B2" t="s">
        <v>24</v>
      </c>
      <c r="C2" t="s">
        <v>28</v>
      </c>
      <c r="D2" t="s">
        <v>32</v>
      </c>
      <c r="E2" t="s">
        <v>22</v>
      </c>
      <c r="F2" t="s">
        <v>23</v>
      </c>
      <c r="G2" t="s">
        <v>23</v>
      </c>
      <c r="H2" t="s">
        <v>22</v>
      </c>
      <c r="J2" s="4">
        <v>210.35</v>
      </c>
      <c r="K2" s="4">
        <v>147.25</v>
      </c>
      <c r="L2" s="5">
        <v>235.59</v>
      </c>
      <c r="M2">
        <v>16</v>
      </c>
      <c r="N2">
        <v>0</v>
      </c>
      <c r="O2" s="4">
        <v>105.18</v>
      </c>
      <c r="P2" s="3">
        <v>0</v>
      </c>
      <c r="Q2" s="3">
        <v>1</v>
      </c>
      <c r="R2">
        <v>10131508</v>
      </c>
      <c r="T2">
        <v>16</v>
      </c>
      <c r="U2">
        <v>10</v>
      </c>
      <c r="V2">
        <v>0</v>
      </c>
    </row>
    <row r="3" spans="1:22" x14ac:dyDescent="0.35">
      <c r="A3" t="s">
        <v>25</v>
      </c>
      <c r="B3" t="s">
        <v>25</v>
      </c>
      <c r="C3" t="s">
        <v>29</v>
      </c>
      <c r="D3" t="s">
        <v>32</v>
      </c>
      <c r="E3" t="s">
        <v>22</v>
      </c>
      <c r="F3" t="s">
        <v>23</v>
      </c>
      <c r="G3" t="s">
        <v>23</v>
      </c>
      <c r="H3" t="s">
        <v>22</v>
      </c>
      <c r="J3" s="4">
        <v>234.49</v>
      </c>
      <c r="K3" s="4">
        <v>164.14</v>
      </c>
      <c r="L3" s="5">
        <v>262.62</v>
      </c>
      <c r="M3">
        <v>16</v>
      </c>
      <c r="N3">
        <v>0</v>
      </c>
      <c r="O3" s="4">
        <v>117.25</v>
      </c>
      <c r="P3" s="3">
        <v>0</v>
      </c>
      <c r="Q3" s="3">
        <v>1</v>
      </c>
      <c r="R3">
        <v>10131508</v>
      </c>
      <c r="T3">
        <v>16</v>
      </c>
      <c r="U3">
        <v>10</v>
      </c>
      <c r="V3">
        <v>0</v>
      </c>
    </row>
    <row r="4" spans="1:22" x14ac:dyDescent="0.35">
      <c r="A4" t="s">
        <v>26</v>
      </c>
      <c r="B4" t="s">
        <v>26</v>
      </c>
      <c r="C4" t="s">
        <v>30</v>
      </c>
      <c r="D4" t="s">
        <v>32</v>
      </c>
      <c r="E4" t="s">
        <v>22</v>
      </c>
      <c r="F4" t="s">
        <v>23</v>
      </c>
      <c r="G4" t="s">
        <v>23</v>
      </c>
      <c r="H4" t="s">
        <v>22</v>
      </c>
      <c r="J4" s="4">
        <v>250.00000000000003</v>
      </c>
      <c r="K4" s="4">
        <v>175</v>
      </c>
      <c r="L4" s="5">
        <v>280.00000000000006</v>
      </c>
      <c r="M4">
        <v>16</v>
      </c>
      <c r="N4">
        <v>0</v>
      </c>
      <c r="O4" s="4">
        <v>125.00000000000001</v>
      </c>
      <c r="P4" s="3">
        <v>0</v>
      </c>
      <c r="Q4" s="3">
        <v>1</v>
      </c>
      <c r="R4">
        <v>10131508</v>
      </c>
      <c r="T4">
        <v>16</v>
      </c>
      <c r="U4">
        <v>10</v>
      </c>
      <c r="V4">
        <v>0</v>
      </c>
    </row>
    <row r="5" spans="1:22" x14ac:dyDescent="0.35">
      <c r="A5" t="s">
        <v>27</v>
      </c>
      <c r="B5" t="s">
        <v>27</v>
      </c>
      <c r="C5" t="s">
        <v>31</v>
      </c>
      <c r="D5" t="s">
        <v>32</v>
      </c>
      <c r="E5" t="s">
        <v>22</v>
      </c>
      <c r="F5" t="s">
        <v>23</v>
      </c>
      <c r="G5" t="s">
        <v>23</v>
      </c>
      <c r="H5" t="s">
        <v>22</v>
      </c>
      <c r="J5" s="4">
        <v>289.66000000000003</v>
      </c>
      <c r="K5" s="4">
        <v>202.76</v>
      </c>
      <c r="L5" s="5">
        <v>324.42</v>
      </c>
      <c r="M5">
        <v>16</v>
      </c>
      <c r="N5">
        <v>0</v>
      </c>
      <c r="O5" s="4">
        <v>144.83000000000001</v>
      </c>
      <c r="P5" s="3">
        <v>0</v>
      </c>
      <c r="Q5" s="3">
        <v>1</v>
      </c>
      <c r="R5">
        <v>10131508</v>
      </c>
      <c r="T5">
        <v>16</v>
      </c>
      <c r="U5">
        <v>10</v>
      </c>
      <c r="V5">
        <v>0</v>
      </c>
    </row>
    <row r="6" spans="1:22" ht="18.5" x14ac:dyDescent="0.45">
      <c r="A6" t="s">
        <v>35</v>
      </c>
      <c r="B6" t="s">
        <v>35</v>
      </c>
      <c r="C6" t="s">
        <v>34</v>
      </c>
      <c r="D6" s="14" t="s">
        <v>41</v>
      </c>
      <c r="E6" t="s">
        <v>22</v>
      </c>
      <c r="F6" t="s">
        <v>23</v>
      </c>
      <c r="G6" t="s">
        <v>23</v>
      </c>
      <c r="H6" t="s">
        <v>22</v>
      </c>
      <c r="J6" s="13">
        <v>377.58620689655174</v>
      </c>
      <c r="K6" s="13">
        <v>264.31034482758622</v>
      </c>
      <c r="L6" s="5">
        <v>422.89655172413802</v>
      </c>
      <c r="M6">
        <v>16</v>
      </c>
      <c r="N6">
        <v>0</v>
      </c>
      <c r="O6" s="4">
        <v>188.79310344827587</v>
      </c>
      <c r="P6" s="3">
        <v>0</v>
      </c>
      <c r="Q6" s="3">
        <v>1</v>
      </c>
      <c r="R6">
        <v>10131508</v>
      </c>
      <c r="T6">
        <v>16</v>
      </c>
      <c r="U6">
        <v>10</v>
      </c>
      <c r="V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Worksheet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cp:lastPrinted>2025-05-07T19:25:20Z</cp:lastPrinted>
  <dcterms:created xsi:type="dcterms:W3CDTF">2025-04-28T16:39:39Z</dcterms:created>
  <dcterms:modified xsi:type="dcterms:W3CDTF">2025-05-12T16:15:59Z</dcterms:modified>
  <cp:category/>
</cp:coreProperties>
</file>